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LDF\"/>
    </mc:Choice>
  </mc:AlternateContent>
  <xr:revisionPtr revIDLastSave="0" documentId="13_ncr:1_{B41508BE-DD0E-476B-8839-256427F6BE16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6" l="1"/>
  <c r="E75" i="6"/>
  <c r="C75" i="6"/>
  <c r="B75" i="6"/>
  <c r="G74" i="6"/>
  <c r="D74" i="6"/>
  <c r="G73" i="6"/>
  <c r="G75" i="6" s="1"/>
  <c r="D73" i="6"/>
  <c r="D75" i="6" s="1"/>
  <c r="G68" i="6"/>
  <c r="G67" i="6" s="1"/>
  <c r="D68" i="6"/>
  <c r="F67" i="6"/>
  <c r="E67" i="6"/>
  <c r="D67" i="6"/>
  <c r="C67" i="6"/>
  <c r="B67" i="6"/>
  <c r="E65" i="6"/>
  <c r="G63" i="6"/>
  <c r="D63" i="6"/>
  <c r="G62" i="6"/>
  <c r="D62" i="6"/>
  <c r="G61" i="6"/>
  <c r="D61" i="6"/>
  <c r="D59" i="6" s="1"/>
  <c r="G60" i="6"/>
  <c r="D60" i="6"/>
  <c r="G59" i="6"/>
  <c r="F59" i="6"/>
  <c r="E59" i="6"/>
  <c r="C59" i="6"/>
  <c r="B59" i="6"/>
  <c r="G58" i="6"/>
  <c r="D58" i="6"/>
  <c r="G57" i="6"/>
  <c r="D57" i="6"/>
  <c r="D54" i="6" s="1"/>
  <c r="G56" i="6"/>
  <c r="D56" i="6"/>
  <c r="G55" i="6"/>
  <c r="D55" i="6"/>
  <c r="F54" i="6"/>
  <c r="E54" i="6"/>
  <c r="C54" i="6"/>
  <c r="B54" i="6"/>
  <c r="G54" i="6" s="1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D45" i="6" s="1"/>
  <c r="G46" i="6"/>
  <c r="D46" i="6"/>
  <c r="G45" i="6"/>
  <c r="F45" i="6"/>
  <c r="F65" i="6" s="1"/>
  <c r="G65" i="6" s="1"/>
  <c r="E45" i="6"/>
  <c r="C45" i="6"/>
  <c r="C65" i="6" s="1"/>
  <c r="B45" i="6"/>
  <c r="B65" i="6" s="1"/>
  <c r="G39" i="6"/>
  <c r="D39" i="6"/>
  <c r="G38" i="6"/>
  <c r="D38" i="6"/>
  <c r="F37" i="6"/>
  <c r="G37" i="6" s="1"/>
  <c r="E37" i="6"/>
  <c r="D37" i="6"/>
  <c r="C37" i="6"/>
  <c r="B37" i="6"/>
  <c r="G36" i="6"/>
  <c r="D36" i="6"/>
  <c r="F35" i="6"/>
  <c r="G35" i="6" s="1"/>
  <c r="E35" i="6"/>
  <c r="C35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D28" i="6" s="1"/>
  <c r="G28" i="6"/>
  <c r="F28" i="6"/>
  <c r="E28" i="6"/>
  <c r="E41" i="6" s="1"/>
  <c r="E70" i="6" s="1"/>
  <c r="C28" i="6"/>
  <c r="B28" i="6"/>
  <c r="B41" i="6" s="1"/>
  <c r="B70" i="6" s="1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D16" i="6" s="1"/>
  <c r="G17" i="6"/>
  <c r="D17" i="6"/>
  <c r="F16" i="6"/>
  <c r="G16" i="6" s="1"/>
  <c r="E16" i="6"/>
  <c r="C16" i="6"/>
  <c r="C41" i="6" s="1"/>
  <c r="C70" i="6" s="1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64" i="5"/>
  <c r="D72" i="5" s="1"/>
  <c r="D74" i="5" s="1"/>
  <c r="C64" i="5"/>
  <c r="C72" i="5" s="1"/>
  <c r="C74" i="5" s="1"/>
  <c r="B64" i="5"/>
  <c r="B72" i="5" s="1"/>
  <c r="B74" i="5" s="1"/>
  <c r="D49" i="5"/>
  <c r="D57" i="5" s="1"/>
  <c r="D59" i="5" s="1"/>
  <c r="C49" i="5"/>
  <c r="C57" i="5" s="1"/>
  <c r="C59" i="5" s="1"/>
  <c r="B49" i="5"/>
  <c r="B57" i="5" s="1"/>
  <c r="B59" i="5" s="1"/>
  <c r="D40" i="5"/>
  <c r="D44" i="5" s="1"/>
  <c r="D11" i="5" s="1"/>
  <c r="D8" i="5" s="1"/>
  <c r="D21" i="5" s="1"/>
  <c r="D23" i="5" s="1"/>
  <c r="D25" i="5" s="1"/>
  <c r="D33" i="5" s="1"/>
  <c r="C40" i="5"/>
  <c r="C44" i="5" s="1"/>
  <c r="C11" i="5" s="1"/>
  <c r="C8" i="5" s="1"/>
  <c r="C21" i="5" s="1"/>
  <c r="C23" i="5" s="1"/>
  <c r="C25" i="5" s="1"/>
  <c r="C33" i="5" s="1"/>
  <c r="B40" i="5"/>
  <c r="B44" i="5" s="1"/>
  <c r="B11" i="5" s="1"/>
  <c r="B8" i="5" s="1"/>
  <c r="B21" i="5" s="1"/>
  <c r="B23" i="5" s="1"/>
  <c r="B25" i="5" s="1"/>
  <c r="B33" i="5" s="1"/>
  <c r="D37" i="5"/>
  <c r="C37" i="5"/>
  <c r="B37" i="5"/>
  <c r="D29" i="5"/>
  <c r="C29" i="5"/>
  <c r="B29" i="5"/>
  <c r="D17" i="5"/>
  <c r="C17" i="5"/>
  <c r="D13" i="5"/>
  <c r="C13" i="5"/>
  <c r="B13" i="5"/>
  <c r="K14" i="4"/>
  <c r="J14" i="4"/>
  <c r="I14" i="4"/>
  <c r="H14" i="4"/>
  <c r="G14" i="4"/>
  <c r="E14" i="4"/>
  <c r="K8" i="4"/>
  <c r="K20" i="4" s="1"/>
  <c r="J8" i="4"/>
  <c r="J20" i="4" s="1"/>
  <c r="I8" i="4"/>
  <c r="I20" i="4" s="1"/>
  <c r="H8" i="4"/>
  <c r="H20" i="4" s="1"/>
  <c r="G8" i="4"/>
  <c r="G20" i="4" s="1"/>
  <c r="E8" i="4"/>
  <c r="E20" i="4" s="1"/>
  <c r="G17" i="22"/>
  <c r="F17" i="22"/>
  <c r="E17" i="22"/>
  <c r="D17" i="22"/>
  <c r="C17" i="22"/>
  <c r="B17" i="22"/>
  <c r="G6" i="22"/>
  <c r="G28" i="22" s="1"/>
  <c r="F6" i="22"/>
  <c r="F28" i="22" s="1"/>
  <c r="E6" i="22"/>
  <c r="E28" i="22" s="1"/>
  <c r="D6" i="22"/>
  <c r="D28" i="22" s="1"/>
  <c r="C6" i="22"/>
  <c r="C28" i="22" s="1"/>
  <c r="B6" i="22"/>
  <c r="B28" i="22" s="1"/>
  <c r="G35" i="20"/>
  <c r="F35" i="20"/>
  <c r="E35" i="20"/>
  <c r="D35" i="20"/>
  <c r="C35" i="20"/>
  <c r="B35" i="20"/>
  <c r="G27" i="20"/>
  <c r="F27" i="20"/>
  <c r="E27" i="20"/>
  <c r="D27" i="20"/>
  <c r="C27" i="20"/>
  <c r="B27" i="20"/>
  <c r="G20" i="20"/>
  <c r="G30" i="20" s="1"/>
  <c r="F20" i="20"/>
  <c r="F30" i="20" s="1"/>
  <c r="E20" i="20"/>
  <c r="E30" i="20" s="1"/>
  <c r="D20" i="20"/>
  <c r="D30" i="20" s="1"/>
  <c r="C20" i="20"/>
  <c r="C30" i="20" s="1"/>
  <c r="B20" i="20"/>
  <c r="B30" i="20" s="1"/>
  <c r="G6" i="20"/>
  <c r="F6" i="20"/>
  <c r="E6" i="20"/>
  <c r="D6" i="20"/>
  <c r="C6" i="20"/>
  <c r="B6" i="20"/>
  <c r="D31" i="10"/>
  <c r="G31" i="10" s="1"/>
  <c r="G30" i="10"/>
  <c r="D30" i="10"/>
  <c r="D29" i="10"/>
  <c r="D28" i="10" s="1"/>
  <c r="F28" i="10"/>
  <c r="E28" i="10"/>
  <c r="C28" i="10"/>
  <c r="B28" i="10"/>
  <c r="D27" i="10"/>
  <c r="G27" i="10" s="1"/>
  <c r="D26" i="10"/>
  <c r="G26" i="10" s="1"/>
  <c r="D25" i="10"/>
  <c r="D24" i="10" s="1"/>
  <c r="F24" i="10"/>
  <c r="E24" i="10"/>
  <c r="E21" i="10" s="1"/>
  <c r="C24" i="10"/>
  <c r="B24" i="10"/>
  <c r="D23" i="10"/>
  <c r="G23" i="10" s="1"/>
  <c r="D22" i="10"/>
  <c r="F21" i="10"/>
  <c r="C21" i="10"/>
  <c r="B21" i="10"/>
  <c r="D19" i="10"/>
  <c r="G19" i="10" s="1"/>
  <c r="D18" i="10"/>
  <c r="G18" i="10" s="1"/>
  <c r="D17" i="10"/>
  <c r="D16" i="10" s="1"/>
  <c r="F16" i="10"/>
  <c r="E16" i="10"/>
  <c r="C16" i="10"/>
  <c r="B16" i="10"/>
  <c r="D15" i="10"/>
  <c r="G15" i="10" s="1"/>
  <c r="D14" i="10"/>
  <c r="G14" i="10" s="1"/>
  <c r="G12" i="10" s="1"/>
  <c r="G13" i="10"/>
  <c r="D13" i="10"/>
  <c r="D12" i="10" s="1"/>
  <c r="F12" i="10"/>
  <c r="F9" i="10" s="1"/>
  <c r="F33" i="10" s="1"/>
  <c r="E12" i="10"/>
  <c r="C12" i="10"/>
  <c r="C9" i="10" s="1"/>
  <c r="C33" i="10" s="1"/>
  <c r="B12" i="10"/>
  <c r="B9" i="10" s="1"/>
  <c r="B33" i="10" s="1"/>
  <c r="D11" i="10"/>
  <c r="G11" i="10" s="1"/>
  <c r="D10" i="10"/>
  <c r="G10" i="10" s="1"/>
  <c r="E9" i="10"/>
  <c r="E33" i="10" s="1"/>
  <c r="G75" i="9"/>
  <c r="D75" i="9"/>
  <c r="D74" i="9"/>
  <c r="G74" i="9" s="1"/>
  <c r="D73" i="9"/>
  <c r="D71" i="9" s="1"/>
  <c r="D72" i="9"/>
  <c r="G72" i="9" s="1"/>
  <c r="F71" i="9"/>
  <c r="E71" i="9"/>
  <c r="C71" i="9"/>
  <c r="B71" i="9"/>
  <c r="D70" i="9"/>
  <c r="G70" i="9" s="1"/>
  <c r="D69" i="9"/>
  <c r="G69" i="9" s="1"/>
  <c r="D68" i="9"/>
  <c r="G68" i="9" s="1"/>
  <c r="D67" i="9"/>
  <c r="G67" i="9" s="1"/>
  <c r="D66" i="9"/>
  <c r="G66" i="9" s="1"/>
  <c r="G65" i="9"/>
  <c r="D65" i="9"/>
  <c r="D64" i="9"/>
  <c r="G64" i="9" s="1"/>
  <c r="D63" i="9"/>
  <c r="D61" i="9" s="1"/>
  <c r="D62" i="9"/>
  <c r="G62" i="9" s="1"/>
  <c r="F61" i="9"/>
  <c r="E61" i="9"/>
  <c r="C61" i="9"/>
  <c r="B61" i="9"/>
  <c r="D60" i="9"/>
  <c r="G60" i="9" s="1"/>
  <c r="D59" i="9"/>
  <c r="G59" i="9" s="1"/>
  <c r="D58" i="9"/>
  <c r="G58" i="9" s="1"/>
  <c r="D57" i="9"/>
  <c r="G57" i="9" s="1"/>
  <c r="D56" i="9"/>
  <c r="G56" i="9" s="1"/>
  <c r="G55" i="9"/>
  <c r="D55" i="9"/>
  <c r="D54" i="9"/>
  <c r="D53" i="9" s="1"/>
  <c r="F53" i="9"/>
  <c r="E53" i="9"/>
  <c r="C53" i="9"/>
  <c r="B53" i="9"/>
  <c r="D52" i="9"/>
  <c r="G52" i="9" s="1"/>
  <c r="G51" i="9"/>
  <c r="D51" i="9"/>
  <c r="D50" i="9"/>
  <c r="G50" i="9" s="1"/>
  <c r="D49" i="9"/>
  <c r="G49" i="9" s="1"/>
  <c r="D48" i="9"/>
  <c r="G48" i="9" s="1"/>
  <c r="D47" i="9"/>
  <c r="G47" i="9" s="1"/>
  <c r="D46" i="9"/>
  <c r="G46" i="9" s="1"/>
  <c r="G45" i="9"/>
  <c r="D45" i="9"/>
  <c r="F44" i="9"/>
  <c r="F43" i="9" s="1"/>
  <c r="E44" i="9"/>
  <c r="E43" i="9" s="1"/>
  <c r="D44" i="9"/>
  <c r="D43" i="9" s="1"/>
  <c r="C44" i="9"/>
  <c r="B44" i="9"/>
  <c r="C43" i="9"/>
  <c r="B43" i="9"/>
  <c r="D41" i="9"/>
  <c r="G41" i="9" s="1"/>
  <c r="D40" i="9"/>
  <c r="D37" i="9" s="1"/>
  <c r="G39" i="9"/>
  <c r="D39" i="9"/>
  <c r="D38" i="9"/>
  <c r="G38" i="9" s="1"/>
  <c r="F37" i="9"/>
  <c r="E37" i="9"/>
  <c r="C37" i="9"/>
  <c r="B37" i="9"/>
  <c r="D36" i="9"/>
  <c r="G36" i="9" s="1"/>
  <c r="G35" i="9"/>
  <c r="D35" i="9"/>
  <c r="D34" i="9"/>
  <c r="G34" i="9" s="1"/>
  <c r="D33" i="9"/>
  <c r="G33" i="9" s="1"/>
  <c r="G32" i="9"/>
  <c r="D32" i="9"/>
  <c r="D31" i="9"/>
  <c r="G31" i="9" s="1"/>
  <c r="D30" i="9"/>
  <c r="D27" i="9" s="1"/>
  <c r="D29" i="9"/>
  <c r="G29" i="9" s="1"/>
  <c r="D28" i="9"/>
  <c r="G28" i="9" s="1"/>
  <c r="F27" i="9"/>
  <c r="E27" i="9"/>
  <c r="C27" i="9"/>
  <c r="B27" i="9"/>
  <c r="D26" i="9"/>
  <c r="G26" i="9" s="1"/>
  <c r="D25" i="9"/>
  <c r="G25" i="9" s="1"/>
  <c r="D24" i="9"/>
  <c r="G24" i="9" s="1"/>
  <c r="D23" i="9"/>
  <c r="G23" i="9" s="1"/>
  <c r="G22" i="9"/>
  <c r="D22" i="9"/>
  <c r="D21" i="9"/>
  <c r="G21" i="9" s="1"/>
  <c r="D20" i="9"/>
  <c r="D19" i="9" s="1"/>
  <c r="F19" i="9"/>
  <c r="E19" i="9"/>
  <c r="C19" i="9"/>
  <c r="B19" i="9"/>
  <c r="G18" i="9"/>
  <c r="D18" i="9"/>
  <c r="D17" i="9"/>
  <c r="G17" i="9" s="1"/>
  <c r="D16" i="9"/>
  <c r="G16" i="9" s="1"/>
  <c r="D15" i="9"/>
  <c r="G15" i="9" s="1"/>
  <c r="D14" i="9"/>
  <c r="G14" i="9" s="1"/>
  <c r="D13" i="9"/>
  <c r="G13" i="9" s="1"/>
  <c r="G12" i="9"/>
  <c r="D12" i="9"/>
  <c r="D11" i="9"/>
  <c r="D10" i="9" s="1"/>
  <c r="F10" i="9"/>
  <c r="F9" i="9" s="1"/>
  <c r="E10" i="9"/>
  <c r="C10" i="9"/>
  <c r="C9" i="9" s="1"/>
  <c r="C77" i="9" s="1"/>
  <c r="B10" i="9"/>
  <c r="E9" i="9"/>
  <c r="B9" i="9"/>
  <c r="B77" i="9" s="1"/>
  <c r="D33" i="8"/>
  <c r="G33" i="8" s="1"/>
  <c r="G32" i="8"/>
  <c r="D32" i="8"/>
  <c r="D31" i="8"/>
  <c r="G31" i="8" s="1"/>
  <c r="D30" i="8"/>
  <c r="G30" i="8" s="1"/>
  <c r="D29" i="8"/>
  <c r="G29" i="8" s="1"/>
  <c r="D28" i="8"/>
  <c r="G28" i="8" s="1"/>
  <c r="G27" i="8"/>
  <c r="D27" i="8"/>
  <c r="G26" i="8"/>
  <c r="D26" i="8"/>
  <c r="D25" i="8"/>
  <c r="D24" i="8" s="1"/>
  <c r="F24" i="8"/>
  <c r="E24" i="8"/>
  <c r="C24" i="8"/>
  <c r="C34" i="8" s="1"/>
  <c r="B24" i="8"/>
  <c r="B34" i="8" s="1"/>
  <c r="D34" i="8" s="1"/>
  <c r="G22" i="8"/>
  <c r="D22" i="8"/>
  <c r="G21" i="8"/>
  <c r="D21" i="8"/>
  <c r="D20" i="8"/>
  <c r="G20" i="8" s="1"/>
  <c r="D19" i="8"/>
  <c r="G19" i="8" s="1"/>
  <c r="D18" i="8"/>
  <c r="G18" i="8" s="1"/>
  <c r="D17" i="8"/>
  <c r="G17" i="8" s="1"/>
  <c r="G16" i="8"/>
  <c r="D16" i="8"/>
  <c r="G15" i="8"/>
  <c r="D15" i="8"/>
  <c r="D14" i="8"/>
  <c r="D9" i="8" s="1"/>
  <c r="D13" i="8"/>
  <c r="G13" i="8" s="1"/>
  <c r="D12" i="8"/>
  <c r="G12" i="8" s="1"/>
  <c r="D11" i="8"/>
  <c r="G11" i="8" s="1"/>
  <c r="G10" i="8"/>
  <c r="D10" i="8"/>
  <c r="F9" i="8"/>
  <c r="F34" i="8" s="1"/>
  <c r="E9" i="8"/>
  <c r="E34" i="8" s="1"/>
  <c r="C9" i="8"/>
  <c r="B9" i="8"/>
  <c r="D157" i="7"/>
  <c r="G157" i="7" s="1"/>
  <c r="D156" i="7"/>
  <c r="G156" i="7" s="1"/>
  <c r="D155" i="7"/>
  <c r="D150" i="7" s="1"/>
  <c r="D154" i="7"/>
  <c r="G154" i="7" s="1"/>
  <c r="G153" i="7"/>
  <c r="D153" i="7"/>
  <c r="D152" i="7"/>
  <c r="G152" i="7" s="1"/>
  <c r="D151" i="7"/>
  <c r="G151" i="7" s="1"/>
  <c r="F150" i="7"/>
  <c r="E150" i="7"/>
  <c r="C150" i="7"/>
  <c r="B150" i="7"/>
  <c r="G149" i="7"/>
  <c r="D149" i="7"/>
  <c r="D148" i="7"/>
  <c r="G148" i="7" s="1"/>
  <c r="D147" i="7"/>
  <c r="G147" i="7" s="1"/>
  <c r="G146" i="7" s="1"/>
  <c r="F146" i="7"/>
  <c r="E146" i="7"/>
  <c r="D146" i="7"/>
  <c r="C146" i="7"/>
  <c r="B146" i="7"/>
  <c r="G145" i="7"/>
  <c r="D145" i="7"/>
  <c r="D144" i="7"/>
  <c r="G144" i="7" s="1"/>
  <c r="D143" i="7"/>
  <c r="G143" i="7" s="1"/>
  <c r="D142" i="7"/>
  <c r="G142" i="7" s="1"/>
  <c r="D141" i="7"/>
  <c r="D137" i="7" s="1"/>
  <c r="D140" i="7"/>
  <c r="G140" i="7" s="1"/>
  <c r="G139" i="7"/>
  <c r="D139" i="7"/>
  <c r="D138" i="7"/>
  <c r="G138" i="7" s="1"/>
  <c r="F137" i="7"/>
  <c r="E137" i="7"/>
  <c r="C137" i="7"/>
  <c r="B137" i="7"/>
  <c r="D136" i="7"/>
  <c r="G136" i="7" s="1"/>
  <c r="G135" i="7"/>
  <c r="D135" i="7"/>
  <c r="D134" i="7"/>
  <c r="G134" i="7" s="1"/>
  <c r="F133" i="7"/>
  <c r="E133" i="7"/>
  <c r="D133" i="7"/>
  <c r="C133" i="7"/>
  <c r="B133" i="7"/>
  <c r="G132" i="7"/>
  <c r="D132" i="7"/>
  <c r="G131" i="7"/>
  <c r="D131" i="7"/>
  <c r="D130" i="7"/>
  <c r="G130" i="7" s="1"/>
  <c r="D129" i="7"/>
  <c r="G129" i="7" s="1"/>
  <c r="D128" i="7"/>
  <c r="G128" i="7" s="1"/>
  <c r="D127" i="7"/>
  <c r="D123" i="7" s="1"/>
  <c r="G126" i="7"/>
  <c r="D126" i="7"/>
  <c r="G125" i="7"/>
  <c r="D125" i="7"/>
  <c r="D124" i="7"/>
  <c r="G124" i="7" s="1"/>
  <c r="F123" i="7"/>
  <c r="E123" i="7"/>
  <c r="C123" i="7"/>
  <c r="B123" i="7"/>
  <c r="G122" i="7"/>
  <c r="D122" i="7"/>
  <c r="G121" i="7"/>
  <c r="D121" i="7"/>
  <c r="D120" i="7"/>
  <c r="G120" i="7" s="1"/>
  <c r="D119" i="7"/>
  <c r="G119" i="7" s="1"/>
  <c r="D118" i="7"/>
  <c r="G118" i="7" s="1"/>
  <c r="D117" i="7"/>
  <c r="D113" i="7" s="1"/>
  <c r="G116" i="7"/>
  <c r="D116" i="7"/>
  <c r="G115" i="7"/>
  <c r="D115" i="7"/>
  <c r="D114" i="7"/>
  <c r="G114" i="7" s="1"/>
  <c r="F113" i="7"/>
  <c r="E113" i="7"/>
  <c r="C113" i="7"/>
  <c r="B113" i="7"/>
  <c r="G112" i="7"/>
  <c r="D112" i="7"/>
  <c r="G111" i="7"/>
  <c r="D111" i="7"/>
  <c r="D110" i="7"/>
  <c r="G110" i="7" s="1"/>
  <c r="D109" i="7"/>
  <c r="G109" i="7" s="1"/>
  <c r="D108" i="7"/>
  <c r="G108" i="7" s="1"/>
  <c r="D107" i="7"/>
  <c r="D103" i="7" s="1"/>
  <c r="G106" i="7"/>
  <c r="D106" i="7"/>
  <c r="G105" i="7"/>
  <c r="D105" i="7"/>
  <c r="D104" i="7"/>
  <c r="G104" i="7" s="1"/>
  <c r="F103" i="7"/>
  <c r="E103" i="7"/>
  <c r="C103" i="7"/>
  <c r="B103" i="7"/>
  <c r="G102" i="7"/>
  <c r="D102" i="7"/>
  <c r="G101" i="7"/>
  <c r="D101" i="7"/>
  <c r="D100" i="7"/>
  <c r="G100" i="7" s="1"/>
  <c r="D99" i="7"/>
  <c r="G99" i="7" s="1"/>
  <c r="D98" i="7"/>
  <c r="G98" i="7" s="1"/>
  <c r="D97" i="7"/>
  <c r="D93" i="7" s="1"/>
  <c r="G96" i="7"/>
  <c r="D96" i="7"/>
  <c r="G95" i="7"/>
  <c r="D95" i="7"/>
  <c r="D94" i="7"/>
  <c r="G94" i="7" s="1"/>
  <c r="F93" i="7"/>
  <c r="F84" i="7" s="1"/>
  <c r="E93" i="7"/>
  <c r="E84" i="7" s="1"/>
  <c r="C93" i="7"/>
  <c r="B93" i="7"/>
  <c r="G92" i="7"/>
  <c r="D92" i="7"/>
  <c r="G91" i="7"/>
  <c r="D91" i="7"/>
  <c r="D90" i="7"/>
  <c r="G90" i="7" s="1"/>
  <c r="D89" i="7"/>
  <c r="G89" i="7" s="1"/>
  <c r="D88" i="7"/>
  <c r="G88" i="7" s="1"/>
  <c r="D87" i="7"/>
  <c r="D85" i="7" s="1"/>
  <c r="D84" i="7" s="1"/>
  <c r="G86" i="7"/>
  <c r="D86" i="7"/>
  <c r="F85" i="7"/>
  <c r="E85" i="7"/>
  <c r="C85" i="7"/>
  <c r="C84" i="7" s="1"/>
  <c r="B85" i="7"/>
  <c r="B84" i="7" s="1"/>
  <c r="G82" i="7"/>
  <c r="D82" i="7"/>
  <c r="D81" i="7"/>
  <c r="G81" i="7" s="1"/>
  <c r="D80" i="7"/>
  <c r="G80" i="7" s="1"/>
  <c r="D79" i="7"/>
  <c r="G79" i="7" s="1"/>
  <c r="D78" i="7"/>
  <c r="G78" i="7" s="1"/>
  <c r="D77" i="7"/>
  <c r="G77" i="7" s="1"/>
  <c r="G76" i="7"/>
  <c r="D76" i="7"/>
  <c r="F75" i="7"/>
  <c r="E75" i="7"/>
  <c r="D75" i="7"/>
  <c r="C75" i="7"/>
  <c r="B75" i="7"/>
  <c r="D74" i="7"/>
  <c r="G74" i="7" s="1"/>
  <c r="D73" i="7"/>
  <c r="G73" i="7" s="1"/>
  <c r="G72" i="7"/>
  <c r="D72" i="7"/>
  <c r="F71" i="7"/>
  <c r="E71" i="7"/>
  <c r="D71" i="7"/>
  <c r="C71" i="7"/>
  <c r="B71" i="7"/>
  <c r="D70" i="7"/>
  <c r="G70" i="7" s="1"/>
  <c r="D69" i="7"/>
  <c r="G69" i="7" s="1"/>
  <c r="G68" i="7"/>
  <c r="D68" i="7"/>
  <c r="D67" i="7"/>
  <c r="G67" i="7" s="1"/>
  <c r="D66" i="7"/>
  <c r="G66" i="7" s="1"/>
  <c r="D65" i="7"/>
  <c r="G65" i="7" s="1"/>
  <c r="D64" i="7"/>
  <c r="G64" i="7" s="1"/>
  <c r="D63" i="7"/>
  <c r="G63" i="7" s="1"/>
  <c r="G62" i="7" s="1"/>
  <c r="F62" i="7"/>
  <c r="E62" i="7"/>
  <c r="D62" i="7"/>
  <c r="C62" i="7"/>
  <c r="B62" i="7"/>
  <c r="D61" i="7"/>
  <c r="G61" i="7" s="1"/>
  <c r="D60" i="7"/>
  <c r="D58" i="7" s="1"/>
  <c r="D59" i="7"/>
  <c r="G59" i="7" s="1"/>
  <c r="F58" i="7"/>
  <c r="E58" i="7"/>
  <c r="C58" i="7"/>
  <c r="B58" i="7"/>
  <c r="D57" i="7"/>
  <c r="G57" i="7" s="1"/>
  <c r="D56" i="7"/>
  <c r="G56" i="7" s="1"/>
  <c r="D55" i="7"/>
  <c r="G55" i="7" s="1"/>
  <c r="G54" i="7"/>
  <c r="D54" i="7"/>
  <c r="D53" i="7"/>
  <c r="G53" i="7" s="1"/>
  <c r="D52" i="7"/>
  <c r="G52" i="7" s="1"/>
  <c r="D51" i="7"/>
  <c r="G51" i="7" s="1"/>
  <c r="D50" i="7"/>
  <c r="D48" i="7" s="1"/>
  <c r="D49" i="7"/>
  <c r="G49" i="7" s="1"/>
  <c r="F48" i="7"/>
  <c r="E48" i="7"/>
  <c r="C48" i="7"/>
  <c r="B48" i="7"/>
  <c r="D47" i="7"/>
  <c r="G47" i="7" s="1"/>
  <c r="D46" i="7"/>
  <c r="G46" i="7" s="1"/>
  <c r="D45" i="7"/>
  <c r="G45" i="7" s="1"/>
  <c r="G44" i="7"/>
  <c r="D44" i="7"/>
  <c r="D43" i="7"/>
  <c r="G43" i="7" s="1"/>
  <c r="D42" i="7"/>
  <c r="G42" i="7" s="1"/>
  <c r="D41" i="7"/>
  <c r="G41" i="7" s="1"/>
  <c r="D40" i="7"/>
  <c r="D38" i="7" s="1"/>
  <c r="D39" i="7"/>
  <c r="G39" i="7" s="1"/>
  <c r="F38" i="7"/>
  <c r="E38" i="7"/>
  <c r="C38" i="7"/>
  <c r="B38" i="7"/>
  <c r="D37" i="7"/>
  <c r="G37" i="7" s="1"/>
  <c r="D36" i="7"/>
  <c r="G36" i="7" s="1"/>
  <c r="D35" i="7"/>
  <c r="G35" i="7" s="1"/>
  <c r="G34" i="7"/>
  <c r="D34" i="7"/>
  <c r="D33" i="7"/>
  <c r="G33" i="7" s="1"/>
  <c r="D32" i="7"/>
  <c r="G32" i="7" s="1"/>
  <c r="D31" i="7"/>
  <c r="G31" i="7" s="1"/>
  <c r="D30" i="7"/>
  <c r="D28" i="7" s="1"/>
  <c r="D29" i="7"/>
  <c r="G29" i="7" s="1"/>
  <c r="F28" i="7"/>
  <c r="E28" i="7"/>
  <c r="C28" i="7"/>
  <c r="B28" i="7"/>
  <c r="D27" i="7"/>
  <c r="G27" i="7" s="1"/>
  <c r="D26" i="7"/>
  <c r="G26" i="7" s="1"/>
  <c r="D25" i="7"/>
  <c r="G25" i="7" s="1"/>
  <c r="G24" i="7"/>
  <c r="D24" i="7"/>
  <c r="D23" i="7"/>
  <c r="G23" i="7" s="1"/>
  <c r="D22" i="7"/>
  <c r="G22" i="7" s="1"/>
  <c r="D21" i="7"/>
  <c r="G21" i="7" s="1"/>
  <c r="D20" i="7"/>
  <c r="D18" i="7" s="1"/>
  <c r="D19" i="7"/>
  <c r="G19" i="7" s="1"/>
  <c r="F18" i="7"/>
  <c r="E18" i="7"/>
  <c r="E9" i="7" s="1"/>
  <c r="E159" i="7" s="1"/>
  <c r="C18" i="7"/>
  <c r="B18" i="7"/>
  <c r="B9" i="7" s="1"/>
  <c r="B159" i="7" s="1"/>
  <c r="D17" i="7"/>
  <c r="G17" i="7" s="1"/>
  <c r="D16" i="7"/>
  <c r="G16" i="7" s="1"/>
  <c r="D15" i="7"/>
  <c r="G15" i="7" s="1"/>
  <c r="G14" i="7"/>
  <c r="D14" i="7"/>
  <c r="D13" i="7"/>
  <c r="G13" i="7" s="1"/>
  <c r="D12" i="7"/>
  <c r="G12" i="7" s="1"/>
  <c r="D11" i="7"/>
  <c r="D10" i="7" s="1"/>
  <c r="F10" i="7"/>
  <c r="F9" i="7" s="1"/>
  <c r="F159" i="7" s="1"/>
  <c r="E10" i="7"/>
  <c r="C10" i="7"/>
  <c r="C9" i="7" s="1"/>
  <c r="C159" i="7" s="1"/>
  <c r="B10" i="7"/>
  <c r="F41" i="3"/>
  <c r="E41" i="3"/>
  <c r="D41" i="3"/>
  <c r="C41" i="3"/>
  <c r="B41" i="3"/>
  <c r="F30" i="3"/>
  <c r="F29" i="3"/>
  <c r="F28" i="3"/>
  <c r="H27" i="3"/>
  <c r="G27" i="3"/>
  <c r="F27" i="3"/>
  <c r="E27" i="3"/>
  <c r="D27" i="3"/>
  <c r="C27" i="3"/>
  <c r="B27" i="3"/>
  <c r="F25" i="3"/>
  <c r="F24" i="3"/>
  <c r="F23" i="3"/>
  <c r="H22" i="3"/>
  <c r="G22" i="3"/>
  <c r="F22" i="3"/>
  <c r="E22" i="3"/>
  <c r="D22" i="3"/>
  <c r="C22" i="3"/>
  <c r="B22" i="3"/>
  <c r="F16" i="3"/>
  <c r="F15" i="3"/>
  <c r="F14" i="3"/>
  <c r="H13" i="3"/>
  <c r="G13" i="3"/>
  <c r="E13" i="3"/>
  <c r="E8" i="3" s="1"/>
  <c r="E20" i="3" s="1"/>
  <c r="D13" i="3"/>
  <c r="C13" i="3"/>
  <c r="B13" i="3"/>
  <c r="F13" i="3" s="1"/>
  <c r="F12" i="3"/>
  <c r="F11" i="3"/>
  <c r="F10" i="3"/>
  <c r="H9" i="3"/>
  <c r="H8" i="3" s="1"/>
  <c r="H20" i="3" s="1"/>
  <c r="G9" i="3"/>
  <c r="G8" i="3" s="1"/>
  <c r="G20" i="3" s="1"/>
  <c r="E9" i="3"/>
  <c r="D9" i="3"/>
  <c r="C9" i="3"/>
  <c r="C8" i="3" s="1"/>
  <c r="C20" i="3" s="1"/>
  <c r="B9" i="3"/>
  <c r="F9" i="3" s="1"/>
  <c r="D8" i="3"/>
  <c r="D20" i="3" s="1"/>
  <c r="B8" i="3"/>
  <c r="B20" i="3" s="1"/>
  <c r="F75" i="2"/>
  <c r="E75" i="2"/>
  <c r="F68" i="2"/>
  <c r="E68" i="2"/>
  <c r="F63" i="2"/>
  <c r="F79" i="2" s="1"/>
  <c r="E63" i="2"/>
  <c r="E79" i="2" s="1"/>
  <c r="C60" i="2"/>
  <c r="B60" i="2"/>
  <c r="F57" i="2"/>
  <c r="E57" i="2"/>
  <c r="F42" i="2"/>
  <c r="E42" i="2"/>
  <c r="C41" i="2"/>
  <c r="B41" i="2"/>
  <c r="F38" i="2"/>
  <c r="E38" i="2"/>
  <c r="C38" i="2"/>
  <c r="B38" i="2"/>
  <c r="F31" i="2"/>
  <c r="E31" i="2"/>
  <c r="E47" i="2" s="1"/>
  <c r="E59" i="2" s="1"/>
  <c r="E81" i="2" s="1"/>
  <c r="C31" i="2"/>
  <c r="B31" i="2"/>
  <c r="F27" i="2"/>
  <c r="E27" i="2"/>
  <c r="C25" i="2"/>
  <c r="B25" i="2"/>
  <c r="F23" i="2"/>
  <c r="E23" i="2"/>
  <c r="F19" i="2"/>
  <c r="E19" i="2"/>
  <c r="C17" i="2"/>
  <c r="B17" i="2"/>
  <c r="F9" i="2"/>
  <c r="F47" i="2" s="1"/>
  <c r="F59" i="2" s="1"/>
  <c r="F81" i="2" s="1"/>
  <c r="E9" i="2"/>
  <c r="C9" i="2"/>
  <c r="C47" i="2" s="1"/>
  <c r="C62" i="2" s="1"/>
  <c r="B9" i="2"/>
  <c r="B47" i="2" s="1"/>
  <c r="B62" i="2" s="1"/>
  <c r="D6" i="19"/>
  <c r="E6" i="19" s="1"/>
  <c r="F6" i="19" s="1"/>
  <c r="G6" i="19" s="1"/>
  <c r="C6" i="19"/>
  <c r="D6" i="16"/>
  <c r="E6" i="16" s="1"/>
  <c r="F6" i="16" s="1"/>
  <c r="G6" i="16" s="1"/>
  <c r="C6" i="16"/>
  <c r="A2" i="25"/>
  <c r="A2" i="19"/>
  <c r="A2" i="16"/>
  <c r="D65" i="6" l="1"/>
  <c r="D41" i="6"/>
  <c r="D70" i="6" s="1"/>
  <c r="G41" i="6"/>
  <c r="G70" i="6" s="1"/>
  <c r="F41" i="6"/>
  <c r="D9" i="10"/>
  <c r="D21" i="10"/>
  <c r="G29" i="10"/>
  <c r="G28" i="10" s="1"/>
  <c r="G17" i="10"/>
  <c r="G16" i="10" s="1"/>
  <c r="G9" i="10" s="1"/>
  <c r="G25" i="10"/>
  <c r="G24" i="10" s="1"/>
  <c r="G22" i="10"/>
  <c r="G37" i="9"/>
  <c r="G44" i="9"/>
  <c r="E77" i="9"/>
  <c r="F77" i="9"/>
  <c r="D9" i="9"/>
  <c r="D77" i="9" s="1"/>
  <c r="G20" i="9"/>
  <c r="G19" i="9" s="1"/>
  <c r="G30" i="9"/>
  <c r="G27" i="9" s="1"/>
  <c r="G40" i="9"/>
  <c r="G63" i="9"/>
  <c r="G61" i="9" s="1"/>
  <c r="G73" i="9"/>
  <c r="G71" i="9" s="1"/>
  <c r="G11" i="9"/>
  <c r="G10" i="9" s="1"/>
  <c r="G54" i="9"/>
  <c r="G53" i="9" s="1"/>
  <c r="G34" i="8"/>
  <c r="G14" i="8"/>
  <c r="G9" i="8" s="1"/>
  <c r="G25" i="8"/>
  <c r="G24" i="8" s="1"/>
  <c r="G71" i="7"/>
  <c r="G123" i="7"/>
  <c r="G137" i="7"/>
  <c r="D9" i="7"/>
  <c r="D159" i="7" s="1"/>
  <c r="G18" i="7"/>
  <c r="G28" i="7"/>
  <c r="G133" i="7"/>
  <c r="G75" i="7"/>
  <c r="G38" i="7"/>
  <c r="G20" i="7"/>
  <c r="G30" i="7"/>
  <c r="G40" i="7"/>
  <c r="G50" i="7"/>
  <c r="G48" i="7" s="1"/>
  <c r="G60" i="7"/>
  <c r="G58" i="7" s="1"/>
  <c r="G87" i="7"/>
  <c r="G85" i="7" s="1"/>
  <c r="G97" i="7"/>
  <c r="G93" i="7" s="1"/>
  <c r="G107" i="7"/>
  <c r="G103" i="7" s="1"/>
  <c r="G117" i="7"/>
  <c r="G113" i="7" s="1"/>
  <c r="G127" i="7"/>
  <c r="G141" i="7"/>
  <c r="G155" i="7"/>
  <c r="G150" i="7" s="1"/>
  <c r="G11" i="7"/>
  <c r="G10" i="7" s="1"/>
  <c r="F8" i="3"/>
  <c r="F20" i="3" s="1"/>
  <c r="G42" i="6" l="1"/>
  <c r="F70" i="6"/>
  <c r="G21" i="10"/>
  <c r="G33" i="10" s="1"/>
  <c r="D33" i="10"/>
  <c r="G9" i="9"/>
  <c r="G77" i="9" s="1"/>
  <c r="G43" i="9"/>
  <c r="G84" i="7"/>
  <c r="G9" i="7"/>
  <c r="G159" i="7" l="1"/>
</calcChain>
</file>

<file path=xl/sharedStrings.xml><?xml version="1.0" encoding="utf-8"?>
<sst xmlns="http://schemas.openxmlformats.org/spreadsheetml/2006/main" count="1030" uniqueCount="743">
  <si>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</si>
  <si>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</si>
  <si>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</si>
  <si>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</si>
  <si>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</si>
  <si>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</si>
  <si>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</si>
  <si>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</si>
  <si>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</si>
  <si>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</si>
  <si>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</si>
  <si>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</si>
  <si>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</si>
  <si>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</si>
  <si>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</si>
  <si>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</si>
  <si>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</si>
  <si>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</si>
  <si>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</si>
  <si>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</si>
  <si>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</si>
  <si>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</si>
  <si>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</si>
  <si>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</si>
  <si>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</si>
  <si>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</si>
  <si>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</si>
  <si>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</si>
  <si>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</si>
  <si>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</si>
  <si>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</si>
  <si>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</si>
  <si>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</si>
  <si>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</si>
  <si>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</si>
  <si>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</si>
  <si>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</si>
  <si>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</si>
  <si>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</si>
  <si>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</si>
  <si>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</si>
  <si>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</si>
  <si>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</si>
  <si>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</si>
  <si>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</si>
  <si>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</si>
  <si>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</si>
  <si>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</si>
  <si>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</si>
  <si>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</si>
  <si>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</si>
  <si>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</si>
  <si>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</si>
  <si>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</si>
  <si>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</si>
  <si>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</si>
  <si>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</si>
  <si>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</si>
  <si>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</si>
  <si>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</si>
  <si>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</si>
  <si>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</si>
  <si>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</si>
  <si>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</si>
  <si>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</si>
  <si>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</si>
  <si>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</si>
  <si>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</si>
  <si>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</si>
  <si>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</si>
  <si>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</si>
  <si>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</si>
  <si>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</si>
  <si>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</si>
  <si>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</si>
  <si>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</si>
  <si>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</si>
  <si>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</si>
  <si>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</si>
  <si>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</si>
  <si>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</si>
  <si>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</si>
  <si>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</si>
  <si>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</si>
  <si>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</si>
  <si>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</si>
  <si>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</si>
  <si>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</si>
  <si>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</si>
  <si>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</si>
  <si>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</si>
  <si>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</si>
  <si>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</si>
  <si>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</si>
  <si>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</si>
  <si>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</si>
  <si>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</si>
  <si>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</si>
  <si>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</si>
  <si>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</si>
  <si>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</si>
  <si>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</si>
  <si>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</si>
  <si>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</si>
  <si>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</si>
  <si>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</si>
  <si>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</si>
  <si>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</si>
  <si>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</si>
  <si>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</si>
  <si>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</si>
  <si>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</si>
  <si>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</si>
  <si>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</si>
  <si>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</si>
  <si>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</si>
  <si>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</si>
  <si>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</si>
  <si>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</si>
  <si>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</si>
  <si>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</si>
  <si>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</si>
  <si>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</si>
  <si>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</si>
  <si>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</si>
  <si>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</si>
  <si>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</si>
  <si>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</si>
  <si>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</si>
  <si>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</si>
  <si>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</si>
  <si>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</si>
  <si>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</si>
  <si>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</si>
  <si>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</si>
  <si>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</si>
  <si>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</si>
  <si>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</si>
  <si>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</si>
  <si>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</si>
  <si>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</si>
  <si>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</si>
  <si>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</si>
  <si>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</si>
  <si>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</si>
  <si>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</si>
  <si>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</si>
  <si>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</si>
  <si>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*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</si>
  <si>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</si>
  <si>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</si>
  <si>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</si>
  <si>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</si>
  <si>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</si>
  <si>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</si>
  <si>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</si>
  <si>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</si>
  <si>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</si>
  <si>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</si>
  <si>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</si>
  <si>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</si>
  <si>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</si>
  <si>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</si>
  <si>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</si>
  <si>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</si>
  <si>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</si>
  <si>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</si>
  <si>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</si>
  <si>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</si>
  <si>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</si>
  <si>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</si>
  <si>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</si>
  <si>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</si>
  <si>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</si>
  <si>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</si>
  <si>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</si>
  <si>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</si>
  <si>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</si>
  <si>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</si>
  <si>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</si>
  <si>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</si>
  <si>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</si>
  <si>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</si>
  <si>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</si>
  <si>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</si>
  <si>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</si>
  <si>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</si>
  <si>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</si>
  <si>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</si>
  <si>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</si>
  <si>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</si>
  <si>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</si>
  <si>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</si>
  <si>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</si>
  <si>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</si>
  <si>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</si>
  <si>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</si>
  <si>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</si>
  <si>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</si>
  <si>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</si>
  <si>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</si>
  <si>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</si>
  <si>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</si>
  <si>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</si>
  <si>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</si>
  <si>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</si>
  <si>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</si>
  <si>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</si>
  <si>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</si>
  <si>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</si>
  <si>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</si>
  <si>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</si>
  <si>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</si>
  <si>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</si>
  <si>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</si>
  <si>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</si>
  <si>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</si>
  <si>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</si>
  <si>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</si>
  <si>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</si>
  <si>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</si>
  <si>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</si>
  <si>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</si>
  <si>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</si>
  <si>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</si>
  <si>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</si>
  <si>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</si>
  <si>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</si>
  <si>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</si>
  <si>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</si>
  <si>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</si>
  <si>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</si>
  <si>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</si>
  <si>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</si>
  <si>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</si>
  <si>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</si>
  <si>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</si>
  <si>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</si>
  <si>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</si>
  <si>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</si>
  <si>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</si>
  <si>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</si>
  <si>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</si>
  <si>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</si>
  <si>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</si>
  <si>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</si>
  <si>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</si>
  <si>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</si>
  <si>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</si>
  <si>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</si>
  <si>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</si>
  <si>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</si>
  <si>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</si>
  <si>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</si>
  <si>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</si>
  <si>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</si>
  <si>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</si>
  <si>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</si>
  <si>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</si>
  <si>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</si>
  <si>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</si>
  <si>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</si>
  <si>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</si>
  <si>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</si>
  <si>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</si>
  <si>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</si>
  <si>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</si>
  <si>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</si>
  <si>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</si>
  <si>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</si>
  <si>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</si>
  <si>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</si>
  <si>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</si>
  <si>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</si>
  <si>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</si>
  <si>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</si>
  <si>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</si>
  <si>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</si>
  <si>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</si>
  <si>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</si>
  <si>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</si>
  <si>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</si>
  <si>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</si>
  <si>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</si>
  <si>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</si>
  <si>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</si>
  <si>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</si>
  <si>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</si>
  <si>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</si>
  <si>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</si>
  <si>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</si>
  <si>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</si>
  <si>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</si>
  <si>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</si>
  <si>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</si>
  <si>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</si>
  <si>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</si>
  <si>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</si>
  <si>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</si>
  <si>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</si>
  <si>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</si>
  <si>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</si>
  <si>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</si>
  <si>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</si>
  <si>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</si>
  <si>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</si>
  <si>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</si>
  <si>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</si>
  <si>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</si>
  <si>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</si>
  <si>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</si>
  <si>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</si>
  <si>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</si>
  <si>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</si>
  <si>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</si>
  <si>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</si>
  <si>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</si>
  <si>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</si>
  <si>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</si>
  <si>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</si>
  <si>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</si>
  <si>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</si>
  <si>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</si>
  <si>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</si>
  <si>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</si>
  <si>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</si>
  <si>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</si>
  <si>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</si>
  <si>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</si>
  <si>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</si>
  <si>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</si>
  <si>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</si>
  <si>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</si>
  <si>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</si>
  <si>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</si>
  <si>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</si>
  <si>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</si>
  <si>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</si>
  <si>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</si>
  <si>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</si>
  <si>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</si>
  <si>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</si>
  <si>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</si>
  <si>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</si>
  <si>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</si>
  <si>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</si>
  <si>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</si>
  <si>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</si>
  <si>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</si>
  <si>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</si>
  <si>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</si>
  <si>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</si>
  <si>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</si>
  <si>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</si>
  <si>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</si>
  <si>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</si>
  <si>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</si>
  <si>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</si>
  <si>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</si>
  <si>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</si>
  <si>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</si>
  <si>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</si>
  <si>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</si>
  <si>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</si>
  <si>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</si>
  <si>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</si>
  <si>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</si>
  <si>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</si>
  <si>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</si>
  <si>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</si>
  <si>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</si>
  <si>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</si>
  <si>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</si>
  <si>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</si>
  <si>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</si>
  <si>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</si>
  <si>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</si>
  <si>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</si>
  <si>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</si>
  <si>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</si>
  <si>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</si>
  <si>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</si>
  <si>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</si>
  <si>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</si>
  <si>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</si>
  <si>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</si>
  <si>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</si>
  <si>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</si>
  <si>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</si>
  <si>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</si>
  <si>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</si>
  <si>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</si>
  <si>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</si>
  <si>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</si>
  <si>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</si>
  <si>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</si>
  <si>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</si>
  <si>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</si>
  <si>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</si>
  <si>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</si>
  <si>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</si>
  <si>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</si>
  <si>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</si>
  <si>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</si>
  <si>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</si>
  <si>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</si>
  <si>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</si>
  <si>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</si>
  <si>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</si>
  <si>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</si>
  <si>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</si>
  <si>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</si>
  <si>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</si>
  <si>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</si>
  <si>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</si>
  <si>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</si>
  <si>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</si>
  <si>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</si>
  <si>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</si>
  <si>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</si>
  <si>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</si>
  <si>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</si>
  <si>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</si>
  <si>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</si>
  <si>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</si>
  <si>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</si>
  <si>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</si>
  <si>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</si>
  <si>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</si>
  <si>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</si>
  <si>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</si>
  <si>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</si>
  <si>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</si>
  <si>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</si>
  <si>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</si>
  <si>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</si>
  <si>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</si>
  <si>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</si>
  <si>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</si>
  <si>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</si>
  <si>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</si>
  <si>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</si>
  <si>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</si>
  <si>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</si>
  <si>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</si>
  <si>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</si>
  <si>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</si>
  <si>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</si>
  <si>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</si>
  <si>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</si>
  <si>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</si>
  <si>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</si>
  <si>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</si>
  <si>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</si>
  <si>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</si>
  <si>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</si>
  <si>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</si>
  <si>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</si>
  <si>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</si>
  <si>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</si>
  <si>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</si>
  <si>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</si>
  <si>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</si>
  <si>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</si>
  <si>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</si>
  <si>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</si>
  <si>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</si>
  <si>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</si>
  <si>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</si>
  <si>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</si>
  <si>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</si>
  <si>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</si>
  <si>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</si>
  <si>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</si>
  <si>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</si>
  <si>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</si>
  <si>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2. Transferencias Federales Etiquetadas (2=A+B+C+D+E)</t>
  </si>
  <si>
    <t>3. Ingresos Derivados de Financiamientos (3=A)</t>
  </si>
  <si>
    <t>4. Total de Resultados de Ingresos (4=1+2+3)</t>
  </si>
  <si>
    <t>Formato 7 d) Resultados de Egresos - LDF</t>
  </si>
  <si>
    <t>Resultados de Egresos - LDF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</si>
  <si>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</si>
  <si>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</si>
  <si>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</si>
  <si>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</si>
  <si>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</si>
  <si>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</si>
  <si>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</si>
  <si>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</si>
  <si>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</si>
  <si>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</si>
  <si>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</si>
  <si>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</si>
  <si>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</si>
  <si>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</si>
  <si>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</si>
  <si>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</si>
  <si>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</si>
  <si>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</si>
  <si>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</si>
  <si>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</si>
  <si>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</si>
  <si>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</si>
  <si>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</si>
  <si>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</si>
  <si>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</si>
  <si>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</si>
  <si>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</si>
  <si>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</si>
  <si>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</si>
  <si>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</si>
  <si>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</si>
  <si>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</si>
  <si>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</si>
  <si>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</si>
  <si>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</si>
  <si>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</si>
  <si>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</si>
  <si>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</si>
  <si>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</si>
  <si>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</si>
  <si>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</si>
  <si>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</si>
  <si>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</si>
  <si>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</si>
  <si>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</si>
  <si>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</si>
  <si>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</si>
  <si>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Bajo protesta de decir verdad declaramos de los formatos de la LDF son correctos y responsabilidad del ente emisor</t>
  </si>
  <si>
    <t xml:space="preserve"> Sistema para el Desarrollo Integral de la Familia del Municipio de Valle de Santiago, Gto.</t>
  </si>
  <si>
    <t>31120M42D010000 DIRECCION GENERAL</t>
  </si>
  <si>
    <t>31120M42D020000 COORDINACION ADMVA Y FINANCIERA</t>
  </si>
  <si>
    <t>31120M42D030000 UNIDAD ADMVA ATENCION Y PREV A LA VIOLEN</t>
  </si>
  <si>
    <t>31120M42D060100 CONSULTORIO MEDICO</t>
  </si>
  <si>
    <t>31120M42D060200 REHABILITACION</t>
  </si>
  <si>
    <t>31120M42D070000 COORD DE TRABAJO SOCIAL</t>
  </si>
  <si>
    <t>31120M42D080000 COORD DE ASISTENCIA ALIMENTARIA</t>
  </si>
  <si>
    <t>31120M42D090000 COORD DE DESARROLLO COMUNITARIO</t>
  </si>
  <si>
    <t>31120M42D100000 COORD DE ADULTOS MAYORES</t>
  </si>
  <si>
    <t>31120M42D110000 COORD ATENCION A NIÑAS NIÑOS Y A SIT EXT</t>
  </si>
  <si>
    <t>31120M42D120000 CENTRO INFANTIL COMUNITARIO</t>
  </si>
  <si>
    <t>31120M42D130000 COORD DE PREVENCION DE RIESGOS PSICOS</t>
  </si>
  <si>
    <t>31120M42D140000 COORD DE COMUNICACION SOCIAL</t>
  </si>
  <si>
    <t>Al 31 de diciembre de 2025 y al 30 de septiembre de 2026</t>
  </si>
  <si>
    <t>Del 01 de enero al 30 de septiembre de 2026</t>
  </si>
  <si>
    <r>
      <rPr>
        <b/>
        <sz val="11"/>
        <color theme="1"/>
        <rFont val="Calibri"/>
        <charset val="134"/>
        <scheme val="minor"/>
      </rPr>
      <t xml:space="preserve">4. Deuda Contingente </t>
    </r>
    <r>
      <rPr>
        <b/>
        <vertAlign val="superscript"/>
        <sz val="11"/>
        <color theme="1"/>
        <rFont val="Calibri"/>
        <charset val="134"/>
        <scheme val="minor"/>
      </rPr>
      <t>1</t>
    </r>
    <r>
      <rPr>
        <b/>
        <sz val="11"/>
        <color theme="1"/>
        <rFont val="Calibri"/>
        <charset val="134"/>
        <scheme val="minor"/>
      </rPr>
      <t xml:space="preserve"> (Informativo)</t>
    </r>
  </si>
  <si>
    <r>
      <rPr>
        <b/>
        <sz val="11"/>
        <color theme="1"/>
        <rFont val="Calibri"/>
        <charset val="134"/>
        <scheme val="minor"/>
      </rPr>
      <t xml:space="preserve">5. Valor de Instrumentos Bono Cupón Cero </t>
    </r>
    <r>
      <rPr>
        <b/>
        <vertAlign val="superscript"/>
        <sz val="11"/>
        <color theme="1"/>
        <rFont val="Calibri"/>
        <charset val="134"/>
        <scheme val="minor"/>
      </rPr>
      <t>2</t>
    </r>
    <r>
      <rPr>
        <b/>
        <sz val="11"/>
        <color theme="1"/>
        <rFont val="Calibri"/>
        <charset val="134"/>
        <scheme val="minor"/>
      </rPr>
      <t xml:space="preserve"> (Informativo)</t>
    </r>
  </si>
  <si>
    <r>
      <rPr>
        <vertAlign val="superscript"/>
        <sz val="12"/>
        <rFont val="Calibri"/>
        <charset val="134"/>
        <scheme val="minor"/>
      </rPr>
      <t>1</t>
    </r>
    <r>
      <rPr>
        <sz val="12"/>
        <rFont val="Calibri"/>
        <charset val="134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charset val="134"/>
        <scheme val="minor"/>
      </rPr>
      <t>2</t>
    </r>
    <r>
      <rPr>
        <sz val="12"/>
        <rFont val="Calibri"/>
        <charset val="134"/>
        <scheme val="minor"/>
      </rPr>
      <t xml:space="preserve">  Se refiere al valor del Bono Cupón Cero que respalda el pago de los créditos asociados al mismo (Activo).</t>
    </r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</si>
  <si>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</si>
  <si>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</si>
  <si>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</si>
  <si>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</si>
  <si>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</si>
  <si>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</si>
  <si>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</si>
  <si>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</si>
  <si>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</si>
  <si>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</si>
  <si>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</si>
  <si>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</si>
  <si>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</si>
  <si>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</si>
  <si>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</si>
  <si>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</si>
  <si>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</si>
  <si>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</si>
  <si>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</si>
  <si>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</si>
  <si>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</si>
  <si>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</si>
  <si>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</si>
  <si>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</si>
  <si>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</si>
  <si>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</si>
  <si>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</si>
  <si>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</si>
  <si>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</si>
  <si>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</si>
  <si>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</si>
  <si>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</si>
  <si>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</si>
  <si>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</si>
  <si>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</si>
  <si>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</si>
  <si>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</si>
  <si>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</si>
  <si>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</si>
  <si>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</si>
  <si>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48N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</si>
  <si>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</si>
  <si>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</si>
  <si>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</si>
  <si>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</si>
  <si>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</si>
  <si>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</si>
  <si>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</si>
  <si>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</si>
  <si>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</si>
  <si>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</si>
  <si>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</si>
  <si>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</si>
  <si>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</si>
  <si>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</si>
  <si>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</si>
  <si>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</si>
  <si>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</si>
  <si>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</si>
  <si>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</si>
  <si>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</si>
  <si>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</si>
  <si>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</si>
  <si>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</si>
  <si>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</si>
  <si>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</si>
  <si>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</si>
  <si>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</si>
  <si>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</si>
  <si>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</si>
  <si>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</si>
  <si>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</si>
  <si>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</si>
  <si>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</si>
  <si>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</si>
  <si>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</si>
  <si>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</si>
  <si>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</si>
  <si>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</si>
  <si>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</si>
  <si>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</si>
  <si>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</si>
  <si>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</si>
  <si>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</si>
  <si>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</si>
  <si>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</si>
  <si>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</si>
  <si>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</si>
  <si>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</si>
  <si>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</si>
  <si>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</si>
  <si>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</si>
  <si>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</si>
  <si>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</si>
  <si>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</si>
  <si>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</si>
  <si>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</si>
  <si>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</si>
  <si>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</si>
  <si>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</si>
  <si>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</si>
  <si>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</si>
  <si>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</si>
  <si>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</si>
  <si>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</si>
  <si>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</si>
  <si>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</si>
  <si>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</si>
  <si>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</si>
  <si>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</si>
  <si>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</si>
  <si>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</si>
  <si>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</si>
  <si>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</si>
  <si>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</si>
  <si>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</si>
  <si>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</si>
  <si>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</si>
  <si>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</si>
  <si>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</si>
  <si>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</si>
  <si>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</si>
  <si>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</si>
  <si>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</si>
  <si>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</si>
  <si>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</si>
  <si>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</si>
  <si>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</si>
  <si>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</si>
  <si>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</si>
  <si>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</si>
  <si>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</si>
  <si>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</si>
  <si>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</si>
  <si>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</si>
  <si>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</si>
  <si>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</si>
  <si>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</si>
  <si>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</si>
  <si>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</si>
  <si>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</si>
  <si>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</si>
  <si>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</si>
  <si>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</si>
  <si>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</si>
  <si>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</si>
  <si>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</si>
  <si>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</si>
  <si>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</si>
  <si>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</si>
  <si>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</si>
  <si>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</si>
  <si>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</si>
  <si>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</si>
  <si>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</si>
  <si>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</si>
  <si>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</si>
  <si>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</si>
  <si>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</si>
  <si>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</si>
  <si>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</si>
  <si>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</si>
  <si>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</si>
  <si>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</si>
  <si>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</si>
  <si>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</si>
  <si>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</si>
  <si>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</si>
  <si>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</si>
  <si>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</si>
  <si>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</si>
  <si>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</si>
  <si>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</si>
  <si>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</si>
  <si>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</si>
  <si>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</si>
  <si>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</si>
  <si>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</si>
  <si>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</si>
  <si>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</si>
  <si>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</si>
  <si>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</si>
  <si>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</si>
  <si>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</si>
  <si>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</si>
  <si>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</si>
  <si>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</si>
  <si>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</si>
  <si>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Sistema para el Desarrollo Integral de la Familia del Municipio de Valle de Santiago, Gto.</t>
  </si>
  <si>
    <r>
      <rPr>
        <vertAlign val="superscript"/>
        <sz val="11"/>
        <rFont val="Calibri"/>
        <charset val="134"/>
        <scheme val="minor"/>
      </rPr>
      <t>1</t>
    </r>
    <r>
      <rPr>
        <sz val="11"/>
        <rFont val="Calibri"/>
        <charset val="134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</si>
  <si>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charset val="134"/>
        <scheme val="minor"/>
      </rPr>
      <t>2</t>
    </r>
    <r>
      <rPr>
        <sz val="11"/>
        <rFont val="Calibri"/>
        <charset val="134"/>
        <scheme val="minor"/>
      </rPr>
      <t xml:space="preserve"> Los importes corresponden a los ingresos devengados al cierre trimestral más reciente disponible y estimados para el resto del ejercicio.</t>
    </r>
  </si>
  <si>
    <r>
      <rPr>
        <vertAlign val="superscript"/>
        <sz val="11"/>
        <rFont val="Calibri"/>
        <charset val="134"/>
      </rPr>
      <t>1.</t>
    </r>
    <r>
      <rPr>
        <sz val="11"/>
        <rFont val="Calibri"/>
        <charset val="134"/>
      </rPr>
      <t xml:space="preserve"> Los importes corresponden a los egresos totales devengados.</t>
    </r>
  </si>
  <si>
    <r>
      <rPr>
        <vertAlign val="superscript"/>
        <sz val="11"/>
        <rFont val="Calibri"/>
        <charset val="134"/>
      </rPr>
      <t>2.</t>
    </r>
    <r>
      <rPr>
        <sz val="11"/>
        <rFont val="Calibri"/>
        <charset val="134"/>
      </rPr>
      <t xml:space="preserve"> Los importes corresponden a los egresos devengados al cierre trimestral más reciente disponible y estimados para el resto del ejercicio</t>
    </r>
  </si>
  <si>
    <t>a. Resultado del Ejercicio (Ahorro/Desahorro)</t>
  </si>
  <si>
    <t>1. Ingresos de Libre Disposición (1=A+B+C+D+E+F+G+H+I+J+K+L)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</si>
</sst>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d/mm/yyyy;@"/>
    <numFmt numFmtId="165" formatCode="#,##0_ ;\-#,##0\ "/>
    <numFmt numFmtId="166" formatCode="[$-80A]dd\-mmm"/>
    <numFmt numFmtId="167" formatCode="#,##0.00_ ;\-#,##0.00\ 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indexed="8"/>
      <name val="Calibri"/>
      <charset val="134"/>
    </font>
    <font>
      <b/>
      <sz val="11"/>
      <color indexed="8"/>
      <name val="Calibri"/>
      <charset val="134"/>
    </font>
    <font>
      <b/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vertAlign val="superscript"/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2"/>
      <name val="Calibri"/>
      <charset val="134"/>
      <scheme val="minor"/>
    </font>
    <font>
      <vertAlign val="superscript"/>
      <sz val="12"/>
      <name val="Calibri"/>
      <charset val="134"/>
      <scheme val="minor"/>
    </font>
    <font>
      <b/>
      <sz val="11"/>
      <color theme="2" tint="-9.9978637043366805E-2"/>
      <name val="Calibri"/>
      <charset val="134"/>
      <scheme val="minor"/>
    </font>
    <font>
      <sz val="11"/>
      <color theme="2" tint="-9.9978637043366805E-2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Times New Roman"/>
      <charset val="134"/>
    </font>
    <font>
      <sz val="9"/>
      <color theme="0"/>
      <name val="Intro Book"/>
      <charset val="134"/>
    </font>
    <font>
      <sz val="9"/>
      <color theme="1"/>
      <name val="Intro Book"/>
      <charset val="134"/>
    </font>
    <font>
      <sz val="8"/>
      <color theme="0"/>
      <name val="Intro Book"/>
      <charset val="134"/>
    </font>
    <font>
      <sz val="11"/>
      <name val="Calibri"/>
      <charset val="134"/>
      <scheme val="minor"/>
    </font>
    <font>
      <vertAlign val="superscript"/>
      <sz val="11"/>
      <name val="Calibri"/>
      <charset val="134"/>
      <scheme val="minor"/>
    </font>
    <font>
      <sz val="11"/>
      <name val="Calibri"/>
      <charset val="134"/>
    </font>
    <font>
      <vertAlign val="superscript"/>
      <sz val="1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2" tint="-9.9917600024414813E-2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</cellStyleXfs>
  <cellXfs count="253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 wrapText="1"/>
    </xf>
    <xf numFmtId="4" fontId="2" fillId="0" borderId="14" xfId="0" applyNumberFormat="1" applyFont="1" applyBorder="1"/>
    <xf numFmtId="0" fontId="2" fillId="0" borderId="13" xfId="0" applyFont="1" applyBorder="1" applyAlignment="1">
      <alignment horizontal="left" vertical="center" indent="3"/>
    </xf>
    <xf numFmtId="0" fontId="2" fillId="2" borderId="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0" xfId="0" applyAlignment="1">
      <alignment vertical="center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0" fontId="0" fillId="2" borderId="16" xfId="0" applyFill="1" applyBorder="1" applyAlignment="1">
      <alignment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left" vertical="center" indent="2"/>
    </xf>
    <xf numFmtId="0" fontId="8" fillId="0" borderId="19" xfId="0" applyFont="1" applyBorder="1" applyAlignment="1">
      <alignment horizontal="left" vertical="center" indent="2"/>
    </xf>
    <xf numFmtId="0" fontId="0" fillId="0" borderId="19" xfId="0" applyBorder="1" applyAlignment="1">
      <alignment vertical="center"/>
    </xf>
    <xf numFmtId="0" fontId="8" fillId="0" borderId="21" xfId="0" applyFont="1" applyBorder="1" applyAlignment="1">
      <alignment horizontal="left" vertical="center" indent="2"/>
    </xf>
    <xf numFmtId="0" fontId="0" fillId="0" borderId="19" xfId="0" applyBorder="1" applyAlignment="1">
      <alignment horizontal="left" vertical="center" indent="3"/>
    </xf>
    <xf numFmtId="3" fontId="0" fillId="0" borderId="19" xfId="4" applyNumberFormat="1" applyFont="1" applyFill="1" applyBorder="1" applyAlignment="1" applyProtection="1">
      <alignment horizontal="right" vertical="center"/>
      <protection locked="0"/>
    </xf>
    <xf numFmtId="49" fontId="0" fillId="0" borderId="21" xfId="0" applyNumberFormat="1" applyBorder="1" applyAlignment="1">
      <alignment horizontal="left" vertical="center" indent="3"/>
    </xf>
    <xf numFmtId="0" fontId="0" fillId="0" borderId="19" xfId="0" applyBorder="1" applyAlignment="1">
      <alignment horizontal="left" vertical="center" indent="5"/>
    </xf>
    <xf numFmtId="49" fontId="0" fillId="0" borderId="21" xfId="0" applyNumberFormat="1" applyBorder="1" applyAlignment="1">
      <alignment horizontal="left" vertical="center" indent="5"/>
    </xf>
    <xf numFmtId="3" fontId="0" fillId="0" borderId="19" xfId="4" applyNumberFormat="1" applyFont="1" applyFill="1" applyBorder="1" applyAlignment="1">
      <alignment horizontal="right" vertical="center"/>
    </xf>
    <xf numFmtId="49" fontId="0" fillId="0" borderId="19" xfId="0" applyNumberFormat="1" applyBorder="1" applyAlignment="1">
      <alignment vertical="center"/>
    </xf>
    <xf numFmtId="0" fontId="8" fillId="0" borderId="19" xfId="0" applyFont="1" applyBorder="1" applyAlignment="1">
      <alignment horizontal="left" vertical="center" indent="3"/>
    </xf>
    <xf numFmtId="3" fontId="8" fillId="0" borderId="19" xfId="4" applyNumberFormat="1" applyFont="1" applyFill="1" applyBorder="1" applyAlignment="1" applyProtection="1">
      <alignment horizontal="right" vertical="center"/>
      <protection locked="0"/>
    </xf>
    <xf numFmtId="49" fontId="8" fillId="0" borderId="21" xfId="0" applyNumberFormat="1" applyFont="1" applyBorder="1" applyAlignment="1">
      <alignment horizontal="left" vertical="center" indent="2"/>
    </xf>
    <xf numFmtId="49" fontId="0" fillId="0" borderId="21" xfId="0" applyNumberFormat="1" applyBorder="1" applyAlignment="1">
      <alignment horizontal="left" indent="3"/>
    </xf>
    <xf numFmtId="49" fontId="8" fillId="0" borderId="21" xfId="0" applyNumberFormat="1" applyFont="1" applyBorder="1" applyAlignment="1">
      <alignment horizontal="left" indent="2"/>
    </xf>
    <xf numFmtId="2" fontId="0" fillId="0" borderId="19" xfId="0" applyNumberFormat="1" applyBorder="1" applyAlignment="1">
      <alignment horizontal="right" vertical="center"/>
    </xf>
    <xf numFmtId="49" fontId="0" fillId="0" borderId="21" xfId="0" applyNumberFormat="1" applyBorder="1" applyAlignment="1">
      <alignment horizontal="left" vertical="center" indent="2"/>
    </xf>
    <xf numFmtId="0" fontId="0" fillId="0" borderId="19" xfId="0" applyBorder="1"/>
    <xf numFmtId="0" fontId="0" fillId="0" borderId="22" xfId="0" applyBorder="1"/>
    <xf numFmtId="3" fontId="0" fillId="0" borderId="22" xfId="0" applyNumberFormat="1" applyBorder="1" applyAlignment="1">
      <alignment horizontal="right" vertical="center"/>
    </xf>
    <xf numFmtId="49" fontId="0" fillId="0" borderId="22" xfId="0" applyNumberFormat="1" applyBorder="1" applyAlignment="1">
      <alignment vertical="center"/>
    </xf>
    <xf numFmtId="4" fontId="0" fillId="0" borderId="22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0" xfId="0" applyFont="1" applyBorder="1" applyAlignment="1">
      <alignment horizontal="left" vertical="center" indent="3"/>
    </xf>
    <xf numFmtId="165" fontId="8" fillId="0" borderId="19" xfId="4" applyNumberFormat="1" applyFont="1" applyFill="1" applyBorder="1" applyAlignment="1" applyProtection="1">
      <alignment horizontal="right" vertical="center"/>
      <protection locked="0"/>
    </xf>
    <xf numFmtId="0" fontId="0" fillId="0" borderId="20" xfId="0" applyBorder="1" applyAlignment="1">
      <alignment horizontal="left" vertical="center" indent="5"/>
    </xf>
    <xf numFmtId="165" fontId="0" fillId="0" borderId="19" xfId="4" applyNumberFormat="1" applyFont="1" applyFill="1" applyBorder="1" applyAlignment="1" applyProtection="1">
      <alignment horizontal="right" vertical="center"/>
      <protection locked="0"/>
    </xf>
    <xf numFmtId="0" fontId="0" fillId="0" borderId="20" xfId="0" applyBorder="1" applyAlignment="1">
      <alignment horizontal="left" vertical="center" indent="7"/>
    </xf>
    <xf numFmtId="165" fontId="0" fillId="0" borderId="19" xfId="4" applyNumberFormat="1" applyFont="1" applyFill="1" applyBorder="1" applyAlignment="1">
      <alignment horizontal="right"/>
    </xf>
    <xf numFmtId="165" fontId="0" fillId="2" borderId="16" xfId="4" applyNumberFormat="1" applyFont="1" applyFill="1" applyBorder="1" applyAlignment="1">
      <alignment horizontal="right"/>
    </xf>
    <xf numFmtId="165" fontId="0" fillId="0" borderId="19" xfId="4" applyNumberFormat="1" applyFont="1" applyBorder="1" applyAlignment="1">
      <alignment horizontal="right"/>
    </xf>
    <xf numFmtId="165" fontId="0" fillId="0" borderId="19" xfId="4" applyNumberFormat="1" applyFont="1" applyFill="1" applyBorder="1" applyAlignment="1">
      <alignment horizontal="right" vertical="center"/>
    </xf>
    <xf numFmtId="0" fontId="0" fillId="0" borderId="20" xfId="0" applyBorder="1" applyAlignment="1" applyProtection="1">
      <alignment horizontal="left" vertical="center" indent="5"/>
      <protection locked="0"/>
    </xf>
    <xf numFmtId="0" fontId="11" fillId="0" borderId="19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165" fontId="0" fillId="0" borderId="22" xfId="4" applyNumberFormat="1" applyFont="1" applyFill="1" applyBorder="1" applyAlignment="1">
      <alignment horizontal="right"/>
    </xf>
    <xf numFmtId="0" fontId="8" fillId="0" borderId="19" xfId="0" applyFont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11" fillId="0" borderId="22" xfId="0" applyFont="1" applyBorder="1"/>
    <xf numFmtId="0" fontId="7" fillId="0" borderId="0" xfId="0" applyFont="1" applyAlignment="1">
      <alignment vertical="center"/>
    </xf>
    <xf numFmtId="0" fontId="0" fillId="0" borderId="19" xfId="0" applyBorder="1" applyAlignment="1">
      <alignment horizontal="left" indent="3"/>
    </xf>
    <xf numFmtId="165" fontId="8" fillId="0" borderId="19" xfId="4" applyNumberFormat="1" applyFont="1" applyFill="1" applyBorder="1" applyAlignment="1" applyProtection="1">
      <alignment vertical="center"/>
      <protection locked="0"/>
    </xf>
    <xf numFmtId="165" fontId="0" fillId="2" borderId="16" xfId="0" applyNumberFormat="1" applyFill="1" applyBorder="1" applyAlignment="1">
      <alignment vertical="center"/>
    </xf>
    <xf numFmtId="0" fontId="0" fillId="0" borderId="19" xfId="0" applyBorder="1" applyAlignment="1" applyProtection="1">
      <alignment horizontal="left" vertical="center" indent="4"/>
      <protection locked="0"/>
    </xf>
    <xf numFmtId="164" fontId="0" fillId="0" borderId="19" xfId="0" applyNumberFormat="1" applyBorder="1" applyAlignment="1" applyProtection="1">
      <alignment vertical="center"/>
      <protection locked="0"/>
    </xf>
    <xf numFmtId="165" fontId="0" fillId="0" borderId="19" xfId="4" applyNumberFormat="1" applyFont="1" applyFill="1" applyBorder="1" applyAlignment="1" applyProtection="1">
      <alignment vertical="center"/>
      <protection locked="0"/>
    </xf>
    <xf numFmtId="165" fontId="0" fillId="0" borderId="19" xfId="0" applyNumberFormat="1" applyBorder="1" applyAlignment="1" applyProtection="1">
      <alignment vertical="center"/>
      <protection locked="0"/>
    </xf>
    <xf numFmtId="0" fontId="11" fillId="0" borderId="19" xfId="0" applyFont="1" applyBorder="1" applyAlignment="1">
      <alignment horizontal="left" vertical="center"/>
    </xf>
    <xf numFmtId="166" fontId="0" fillId="0" borderId="19" xfId="0" applyNumberFormat="1" applyBorder="1" applyAlignment="1">
      <alignment vertical="center"/>
    </xf>
    <xf numFmtId="165" fontId="0" fillId="0" borderId="19" xfId="4" applyNumberFormat="1" applyFont="1" applyFill="1" applyBorder="1" applyAlignment="1">
      <alignment vertical="center"/>
    </xf>
    <xf numFmtId="165" fontId="0" fillId="0" borderId="19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0" fontId="8" fillId="2" borderId="12" xfId="0" applyFont="1" applyFill="1" applyBorder="1" applyAlignment="1">
      <alignment horizontal="left" vertical="center" wrapText="1" indent="3"/>
    </xf>
    <xf numFmtId="3" fontId="8" fillId="0" borderId="19" xfId="4" applyNumberFormat="1" applyFont="1" applyFill="1" applyBorder="1" applyProtection="1">
      <protection locked="0"/>
    </xf>
    <xf numFmtId="0" fontId="0" fillId="0" borderId="19" xfId="0" applyBorder="1" applyAlignment="1">
      <alignment horizontal="left" vertical="center" indent="6"/>
    </xf>
    <xf numFmtId="3" fontId="0" fillId="0" borderId="19" xfId="4" applyNumberFormat="1" applyFont="1" applyFill="1" applyBorder="1" applyProtection="1">
      <protection locked="0"/>
    </xf>
    <xf numFmtId="3" fontId="0" fillId="0" borderId="19" xfId="4" applyNumberFormat="1" applyFont="1" applyFill="1" applyBorder="1"/>
    <xf numFmtId="3" fontId="14" fillId="2" borderId="16" xfId="4" applyNumberFormat="1" applyFont="1" applyFill="1" applyBorder="1" applyAlignment="1"/>
    <xf numFmtId="3" fontId="15" fillId="2" borderId="16" xfId="4" applyNumberFormat="1" applyFont="1" applyFill="1" applyBorder="1" applyAlignment="1"/>
    <xf numFmtId="3" fontId="8" fillId="0" borderId="19" xfId="4" applyNumberFormat="1" applyFont="1" applyFill="1" applyBorder="1"/>
    <xf numFmtId="0" fontId="8" fillId="0" borderId="19" xfId="0" applyFont="1" applyBorder="1" applyAlignment="1">
      <alignment horizontal="left" vertical="center" wrapText="1" indent="3"/>
    </xf>
    <xf numFmtId="2" fontId="0" fillId="0" borderId="0" xfId="0" applyNumberFormat="1"/>
    <xf numFmtId="2" fontId="8" fillId="2" borderId="12" xfId="0" applyNumberFormat="1" applyFont="1" applyFill="1" applyBorder="1" applyAlignment="1">
      <alignment horizontal="center" vertical="center" wrapText="1"/>
    </xf>
    <xf numFmtId="3" fontId="8" fillId="0" borderId="19" xfId="4" applyNumberFormat="1" applyFont="1" applyFill="1" applyBorder="1" applyAlignment="1" applyProtection="1">
      <alignment vertical="center"/>
      <protection locked="0"/>
    </xf>
    <xf numFmtId="3" fontId="0" fillId="0" borderId="19" xfId="4" applyNumberFormat="1" applyFont="1" applyFill="1" applyBorder="1" applyAlignment="1" applyProtection="1">
      <alignment vertical="center"/>
      <protection locked="0"/>
    </xf>
    <xf numFmtId="3" fontId="0" fillId="0" borderId="19" xfId="4" applyNumberFormat="1" applyFont="1" applyFill="1" applyBorder="1" applyAlignment="1">
      <alignment vertical="center"/>
    </xf>
    <xf numFmtId="0" fontId="0" fillId="0" borderId="23" xfId="0" applyBorder="1" applyAlignment="1">
      <alignment horizontal="left" vertical="center" indent="6"/>
    </xf>
    <xf numFmtId="3" fontId="0" fillId="0" borderId="23" xfId="4" applyNumberFormat="1" applyFont="1" applyFill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left" vertical="center" wrapText="1" indent="9"/>
    </xf>
    <xf numFmtId="0" fontId="0" fillId="0" borderId="19" xfId="0" applyBorder="1" applyAlignment="1">
      <alignment horizontal="left" vertical="center" indent="12"/>
    </xf>
    <xf numFmtId="3" fontId="15" fillId="2" borderId="16" xfId="4" applyNumberFormat="1" applyFont="1" applyFill="1" applyBorder="1" applyAlignment="1">
      <alignment vertical="center"/>
    </xf>
    <xf numFmtId="0" fontId="8" fillId="0" borderId="19" xfId="0" applyFont="1" applyBorder="1" applyAlignment="1">
      <alignment vertical="center"/>
    </xf>
    <xf numFmtId="3" fontId="8" fillId="0" borderId="19" xfId="4" applyNumberFormat="1" applyFont="1" applyFill="1" applyBorder="1" applyAlignment="1">
      <alignment vertical="center"/>
    </xf>
    <xf numFmtId="4" fontId="0" fillId="0" borderId="0" xfId="0" applyNumberFormat="1"/>
    <xf numFmtId="3" fontId="0" fillId="0" borderId="23" xfId="0" applyNumberFormat="1" applyBorder="1" applyProtection="1">
      <protection locked="0"/>
    </xf>
    <xf numFmtId="3" fontId="15" fillId="2" borderId="16" xfId="4" applyNumberFormat="1" applyFont="1" applyFill="1" applyBorder="1"/>
    <xf numFmtId="0" fontId="16" fillId="0" borderId="0" xfId="0" applyFont="1" applyAlignment="1">
      <alignment vertical="center"/>
    </xf>
    <xf numFmtId="0" fontId="8" fillId="2" borderId="1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left" vertical="center" indent="3"/>
    </xf>
    <xf numFmtId="167" fontId="0" fillId="0" borderId="19" xfId="4" applyNumberFormat="1" applyFont="1" applyFill="1" applyBorder="1"/>
    <xf numFmtId="0" fontId="17" fillId="0" borderId="0" xfId="0" applyFont="1"/>
    <xf numFmtId="0" fontId="0" fillId="0" borderId="19" xfId="0" applyBorder="1" applyAlignment="1">
      <alignment horizontal="left" indent="6"/>
    </xf>
    <xf numFmtId="0" fontId="0" fillId="0" borderId="19" xfId="0" applyBorder="1" applyAlignment="1">
      <alignment horizontal="left" vertical="center" indent="9"/>
    </xf>
    <xf numFmtId="3" fontId="0" fillId="2" borderId="16" xfId="4" applyNumberFormat="1" applyFont="1" applyFill="1" applyBorder="1" applyAlignment="1">
      <alignment vertical="center"/>
    </xf>
    <xf numFmtId="0" fontId="0" fillId="0" borderId="19" xfId="0" applyBorder="1" applyAlignment="1">
      <alignment horizontal="left" vertical="center" wrapText="1" indent="9"/>
    </xf>
    <xf numFmtId="0" fontId="0" fillId="0" borderId="19" xfId="0" applyBorder="1" applyAlignment="1">
      <alignment horizontal="left" wrapText="1" indent="9"/>
    </xf>
    <xf numFmtId="0" fontId="0" fillId="0" borderId="19" xfId="0" applyBorder="1" applyAlignment="1">
      <alignment horizontal="left" vertical="center" wrapText="1" indent="3"/>
    </xf>
    <xf numFmtId="3" fontId="0" fillId="0" borderId="0" xfId="4" applyNumberFormat="1" applyFont="1"/>
    <xf numFmtId="3" fontId="11" fillId="0" borderId="0" xfId="4" applyNumberFormat="1" applyFont="1" applyFill="1"/>
    <xf numFmtId="3" fontId="11" fillId="0" borderId="0" xfId="4" applyNumberFormat="1" applyFont="1" applyFill="1" applyBorder="1" applyAlignment="1" applyProtection="1">
      <alignment vertical="center"/>
      <protection locked="0"/>
    </xf>
    <xf numFmtId="4" fontId="0" fillId="0" borderId="0" xfId="4" applyNumberFormat="1" applyFont="1"/>
    <xf numFmtId="4" fontId="0" fillId="0" borderId="0" xfId="4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0" fontId="8" fillId="2" borderId="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18" fillId="0" borderId="0" xfId="0" applyFont="1"/>
    <xf numFmtId="0" fontId="8" fillId="3" borderId="23" xfId="0" applyFont="1" applyFill="1" applyBorder="1" applyAlignment="1">
      <alignment horizontal="left" vertical="center" indent="3"/>
    </xf>
    <xf numFmtId="165" fontId="8" fillId="3" borderId="19" xfId="4" applyNumberFormat="1" applyFont="1" applyFill="1" applyBorder="1" applyAlignment="1" applyProtection="1">
      <alignment vertical="center"/>
      <protection locked="0"/>
    </xf>
    <xf numFmtId="0" fontId="0" fillId="3" borderId="19" xfId="0" applyFill="1" applyBorder="1" applyAlignment="1">
      <alignment horizontal="left" vertical="center" indent="6"/>
    </xf>
    <xf numFmtId="165" fontId="0" fillId="3" borderId="19" xfId="4" applyNumberFormat="1" applyFont="1" applyFill="1" applyBorder="1" applyAlignment="1" applyProtection="1">
      <alignment vertical="center"/>
      <protection locked="0"/>
    </xf>
    <xf numFmtId="0" fontId="0" fillId="3" borderId="19" xfId="0" applyFill="1" applyBorder="1" applyAlignment="1">
      <alignment horizontal="left" vertical="center" indent="9"/>
    </xf>
    <xf numFmtId="0" fontId="20" fillId="0" borderId="20" xfId="5" applyFont="1" applyBorder="1" applyAlignment="1">
      <alignment horizontal="left" vertical="top"/>
    </xf>
    <xf numFmtId="0" fontId="11" fillId="0" borderId="0" xfId="0" applyFont="1"/>
    <xf numFmtId="0" fontId="0" fillId="3" borderId="19" xfId="0" applyFill="1" applyBorder="1" applyAlignment="1">
      <alignment horizontal="left" vertical="center" indent="3"/>
    </xf>
    <xf numFmtId="165" fontId="0" fillId="3" borderId="19" xfId="4" applyNumberFormat="1" applyFont="1" applyFill="1" applyBorder="1" applyAlignment="1">
      <alignment vertical="center"/>
    </xf>
    <xf numFmtId="0" fontId="8" fillId="3" borderId="19" xfId="0" applyFont="1" applyFill="1" applyBorder="1" applyAlignment="1">
      <alignment horizontal="left" vertical="center" indent="3"/>
    </xf>
    <xf numFmtId="0" fontId="0" fillId="3" borderId="19" xfId="0" applyFill="1" applyBorder="1" applyAlignment="1">
      <alignment horizontal="left" indent="9"/>
    </xf>
    <xf numFmtId="0" fontId="21" fillId="0" borderId="20" xfId="5" applyFont="1" applyBorder="1" applyAlignment="1">
      <alignment horizontal="left" vertical="top"/>
    </xf>
    <xf numFmtId="0" fontId="0" fillId="3" borderId="19" xfId="0" applyFill="1" applyBorder="1" applyAlignment="1">
      <alignment horizontal="left" indent="3"/>
    </xf>
    <xf numFmtId="0" fontId="8" fillId="3" borderId="19" xfId="0" applyFont="1" applyFill="1" applyBorder="1" applyAlignment="1">
      <alignment horizontal="left" indent="3"/>
    </xf>
    <xf numFmtId="43" fontId="0" fillId="0" borderId="22" xfId="4" applyFont="1" applyBorder="1"/>
    <xf numFmtId="3" fontId="8" fillId="2" borderId="12" xfId="0" applyNumberFormat="1" applyFont="1" applyFill="1" applyBorder="1" applyAlignment="1">
      <alignment horizontal="center" vertical="center"/>
    </xf>
    <xf numFmtId="3" fontId="8" fillId="2" borderId="12" xfId="0" applyNumberFormat="1" applyFont="1" applyFill="1" applyBorder="1" applyAlignment="1">
      <alignment horizontal="center" vertical="center" wrapText="1"/>
    </xf>
    <xf numFmtId="165" fontId="8" fillId="0" borderId="23" xfId="4" applyNumberFormat="1" applyFont="1" applyFill="1" applyBorder="1" applyAlignment="1" applyProtection="1">
      <alignment vertical="center"/>
      <protection locked="0"/>
    </xf>
    <xf numFmtId="0" fontId="0" fillId="0" borderId="19" xfId="0" applyBorder="1" applyAlignment="1" applyProtection="1">
      <alignment horizontal="left" vertical="center" indent="6"/>
      <protection locked="0"/>
    </xf>
    <xf numFmtId="167" fontId="0" fillId="0" borderId="22" xfId="4" applyNumberFormat="1" applyFont="1" applyBorder="1" applyAlignment="1">
      <alignment vertical="center"/>
    </xf>
    <xf numFmtId="165" fontId="8" fillId="0" borderId="24" xfId="4" applyNumberFormat="1" applyFont="1" applyFill="1" applyBorder="1" applyAlignment="1" applyProtection="1">
      <alignment vertical="center"/>
      <protection locked="0"/>
    </xf>
    <xf numFmtId="165" fontId="0" fillId="0" borderId="21" xfId="4" applyNumberFormat="1" applyFont="1" applyFill="1" applyBorder="1" applyAlignment="1" applyProtection="1">
      <alignment vertical="center"/>
      <protection locked="0"/>
    </xf>
    <xf numFmtId="0" fontId="22" fillId="0" borderId="20" xfId="5" applyFont="1" applyBorder="1" applyAlignment="1">
      <alignment horizontal="left"/>
    </xf>
    <xf numFmtId="0" fontId="0" fillId="0" borderId="19" xfId="0" applyBorder="1" applyAlignment="1">
      <alignment horizontal="left" vertical="center" wrapText="1" indent="6"/>
    </xf>
    <xf numFmtId="165" fontId="8" fillId="0" borderId="21" xfId="4" applyNumberFormat="1" applyFont="1" applyFill="1" applyBorder="1" applyAlignment="1" applyProtection="1">
      <alignment vertical="center"/>
      <protection locked="0"/>
    </xf>
    <xf numFmtId="165" fontId="0" fillId="0" borderId="21" xfId="4" applyNumberFormat="1" applyFont="1" applyFill="1" applyBorder="1" applyAlignment="1" applyProtection="1">
      <alignment vertical="center" wrapText="1"/>
      <protection locked="0"/>
    </xf>
    <xf numFmtId="165" fontId="0" fillId="0" borderId="21" xfId="4" applyNumberFormat="1" applyFont="1" applyFill="1" applyBorder="1" applyAlignment="1">
      <alignment vertical="center"/>
    </xf>
    <xf numFmtId="167" fontId="0" fillId="0" borderId="11" xfId="4" applyNumberFormat="1" applyFont="1" applyFill="1" applyBorder="1"/>
    <xf numFmtId="0" fontId="8" fillId="2" borderId="3" xfId="0" applyFont="1" applyFill="1" applyBorder="1" applyAlignment="1">
      <alignment horizontal="center" vertical="center" wrapText="1"/>
    </xf>
    <xf numFmtId="165" fontId="8" fillId="0" borderId="21" xfId="4" applyNumberFormat="1" applyFont="1" applyFill="1" applyBorder="1" applyAlignment="1" applyProtection="1">
      <alignment horizontal="right" vertical="center"/>
      <protection locked="0"/>
    </xf>
    <xf numFmtId="165" fontId="0" fillId="0" borderId="21" xfId="4" applyNumberFormat="1" applyFont="1" applyFill="1" applyBorder="1" applyAlignment="1" applyProtection="1">
      <alignment horizontal="right" vertical="center"/>
      <protection locked="0"/>
    </xf>
    <xf numFmtId="165" fontId="0" fillId="0" borderId="21" xfId="4" applyNumberFormat="1" applyFont="1" applyFill="1" applyBorder="1" applyAlignment="1">
      <alignment horizontal="right" vertical="center"/>
    </xf>
    <xf numFmtId="0" fontId="8" fillId="0" borderId="19" xfId="0" applyFont="1" applyBorder="1" applyAlignment="1">
      <alignment horizontal="left" indent="3"/>
    </xf>
    <xf numFmtId="167" fontId="0" fillId="0" borderId="11" xfId="4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8" fillId="2" borderId="19" xfId="0" applyFont="1" applyFill="1" applyBorder="1" applyAlignment="1" applyProtection="1">
      <alignment horizontal="center" vertical="center" wrapText="1"/>
      <protection locked="0"/>
    </xf>
    <xf numFmtId="0" fontId="8" fillId="2" borderId="25" xfId="0" applyFont="1" applyFill="1" applyBorder="1" applyAlignment="1">
      <alignment horizontal="center" vertical="center" wrapText="1"/>
    </xf>
    <xf numFmtId="4" fontId="8" fillId="0" borderId="23" xfId="0" applyNumberFormat="1" applyFont="1" applyBorder="1" applyAlignment="1" applyProtection="1">
      <alignment vertical="center"/>
      <protection locked="0"/>
    </xf>
    <xf numFmtId="4" fontId="0" fillId="0" borderId="19" xfId="0" applyNumberFormat="1" applyBorder="1" applyAlignment="1" applyProtection="1">
      <alignment vertical="center"/>
      <protection locked="0"/>
    </xf>
    <xf numFmtId="3" fontId="0" fillId="0" borderId="19" xfId="0" applyNumberFormat="1" applyBorder="1" applyAlignment="1" applyProtection="1">
      <alignment vertical="center"/>
      <protection locked="0"/>
    </xf>
    <xf numFmtId="4" fontId="0" fillId="0" borderId="19" xfId="0" applyNumberFormat="1" applyBorder="1" applyAlignment="1">
      <alignment vertical="center"/>
    </xf>
    <xf numFmtId="3" fontId="8" fillId="0" borderId="19" xfId="0" applyNumberFormat="1" applyFont="1" applyBorder="1" applyAlignment="1" applyProtection="1">
      <alignment vertical="center"/>
      <protection locked="0"/>
    </xf>
    <xf numFmtId="0" fontId="8" fillId="2" borderId="22" xfId="0" applyFont="1" applyFill="1" applyBorder="1" applyAlignment="1" applyProtection="1">
      <alignment horizontal="center" vertical="center" wrapText="1"/>
      <protection locked="0"/>
    </xf>
    <xf numFmtId="3" fontId="6" fillId="0" borderId="26" xfId="0" applyNumberFormat="1" applyFont="1" applyBorder="1" applyProtection="1">
      <protection locked="0"/>
    </xf>
    <xf numFmtId="3" fontId="5" fillId="0" borderId="26" xfId="0" applyNumberFormat="1" applyFont="1" applyBorder="1" applyAlignment="1">
      <alignment vertical="center"/>
    </xf>
    <xf numFmtId="3" fontId="5" fillId="0" borderId="27" xfId="0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1" xfId="0" applyBorder="1"/>
    <xf numFmtId="43" fontId="0" fillId="0" borderId="31" xfId="4" applyFont="1" applyFill="1" applyBorder="1"/>
    <xf numFmtId="0" fontId="8" fillId="0" borderId="31" xfId="0" applyFont="1" applyBorder="1" applyAlignment="1">
      <alignment horizontal="left" vertical="center" wrapText="1" indent="3"/>
    </xf>
    <xf numFmtId="4" fontId="0" fillId="0" borderId="31" xfId="0" applyNumberFormat="1" applyBorder="1"/>
    <xf numFmtId="4" fontId="0" fillId="0" borderId="31" xfId="0" applyNumberFormat="1" applyBorder="1" applyAlignment="1">
      <alignment vertical="center"/>
    </xf>
    <xf numFmtId="0" fontId="8" fillId="0" borderId="31" xfId="0" applyFont="1" applyBorder="1" applyAlignment="1">
      <alignment horizontal="left" vertical="center" indent="3"/>
    </xf>
    <xf numFmtId="4" fontId="0" fillId="0" borderId="31" xfId="4" applyNumberFormat="1" applyFont="1" applyFill="1" applyBorder="1" applyAlignment="1">
      <alignment vertical="center"/>
    </xf>
    <xf numFmtId="4" fontId="0" fillId="0" borderId="31" xfId="4" applyNumberFormat="1" applyFont="1" applyFill="1" applyBorder="1"/>
    <xf numFmtId="3" fontId="0" fillId="0" borderId="31" xfId="4" applyNumberFormat="1" applyFont="1" applyFill="1" applyBorder="1"/>
    <xf numFmtId="0" fontId="7" fillId="0" borderId="10" xfId="0" applyFont="1" applyBorder="1" applyAlignment="1">
      <alignment horizontal="left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9" fillId="0" borderId="10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23" xfId="0" applyNumberFormat="1" applyFont="1" applyFill="1" applyBorder="1" applyAlignment="1">
      <alignment horizontal="center" vertical="center" wrapText="1"/>
    </xf>
    <xf numFmtId="3" fontId="8" fillId="2" borderId="22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indent="3"/>
    </xf>
    <xf numFmtId="0" fontId="2" fillId="2" borderId="23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indent="3"/>
    </xf>
  </cellXfs>
  <cellStyles count="6">
    <cellStyle name="Millares" xfId="4" builtinId="3"/>
    <cellStyle name="Normal" xfId="0" builtinId="0"/>
    <cellStyle name="Normal 2" xfId="2" xr:uid="{89472E89-97AA-4EA8-B655-75A81CD8B415}"/>
    <cellStyle name="Normal 2 2" xfId="1" xr:uid="{EE78EA45-3A49-4CE2-BD84-81B4D99659E3}"/>
    <cellStyle name="Normal 3" xfId="5" xr:uid="{80211F64-518D-4A88-B3F4-322348E4571D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17283"/>
  <sheetViews>
    <sheetView showGridLines="0" tabSelected="1" zoomScale="75" zoomScaleNormal="75" workbookViewId="0">
      <selection activeCell="A8" sqref="A8"/>
    </sheetView>
  </sheetViews>
  <sheetFormatPr baseColWidth="10" defaultColWidth="14.7109375" defaultRowHeight="15" zeroHeight="1"/>
  <cols>
    <col min="1" max="1" width="78" style="68" customWidth="1"/>
    <col min="2" max="2" width="19.5703125" customWidth="1"/>
    <col min="3" max="3" width="18.28515625" customWidth="1"/>
    <col min="4" max="4" width="75.5703125" style="68" customWidth="1"/>
    <col min="5" max="5" width="20" customWidth="1"/>
    <col min="6" max="6" width="20.7109375" customWidth="1"/>
  </cols>
  <sheetData>
    <row r="1" spans="1:6" s="11" customFormat="1" ht="37.5" customHeight="1">
      <c r="A1" s="202" t="s">
        <v>0</v>
      </c>
      <c r="B1" s="202"/>
      <c r="C1" s="202"/>
      <c r="D1" s="202"/>
      <c r="E1" s="202"/>
      <c r="F1" s="202"/>
    </row>
    <row r="2" spans="1:6">
      <c r="A2" s="203" t="s">
        <v>529</v>
      </c>
      <c r="B2" s="204"/>
      <c r="C2" s="204"/>
      <c r="D2" s="204"/>
      <c r="E2" s="204"/>
      <c r="F2" s="205"/>
    </row>
    <row r="3" spans="1:6">
      <c r="A3" s="206" t="s">
        <v>1</v>
      </c>
      <c r="B3" s="207"/>
      <c r="C3" s="207"/>
      <c r="D3" s="207"/>
      <c r="E3" s="207"/>
      <c r="F3" s="208"/>
    </row>
    <row r="4" spans="1:6">
      <c r="A4" s="206" t="s">
        <v>543</v>
      </c>
      <c r="B4" s="207"/>
      <c r="C4" s="207"/>
      <c r="D4" s="207"/>
      <c r="E4" s="207"/>
      <c r="F4" s="208"/>
    </row>
    <row r="5" spans="1:6">
      <c r="A5" s="209" t="s">
        <v>2</v>
      </c>
      <c r="B5" s="210"/>
      <c r="C5" s="210"/>
      <c r="D5" s="210"/>
      <c r="E5" s="210"/>
      <c r="F5" s="211"/>
    </row>
    <row r="6" spans="1:6" ht="30">
      <c r="A6" s="42" t="s">
        <v>3</v>
      </c>
      <c r="B6" s="43">
        <v>2026</v>
      </c>
      <c r="C6" s="44" t="s">
        <v>4</v>
      </c>
      <c r="D6" s="45" t="s">
        <v>5</v>
      </c>
      <c r="E6" s="43">
        <v>2026</v>
      </c>
      <c r="F6" s="44" t="s">
        <v>4</v>
      </c>
    </row>
    <row r="7" spans="1:6">
      <c r="A7" s="46" t="s">
        <v>6</v>
      </c>
      <c r="B7" s="47"/>
      <c r="C7" s="47"/>
      <c r="D7" s="48" t="s">
        <v>7</v>
      </c>
      <c r="E7" s="47"/>
      <c r="F7" s="47"/>
    </row>
    <row r="8" spans="1:6">
      <c r="A8" s="46" t="s">
        <v>8</v>
      </c>
      <c r="B8" s="47"/>
      <c r="C8" s="47"/>
      <c r="D8" s="48" t="s">
        <v>9</v>
      </c>
      <c r="E8" s="47"/>
      <c r="F8" s="47"/>
    </row>
    <row r="9" spans="1:6">
      <c r="A9" s="49" t="s">
        <v>10</v>
      </c>
      <c r="B9" s="50">
        <f>SUM(B10:B16)</f>
        <v>4670011.8499999996</v>
      </c>
      <c r="C9" s="50">
        <f>SUM(C10:C16)</f>
        <v>5616118.3399999999</v>
      </c>
      <c r="D9" s="51" t="s">
        <v>11</v>
      </c>
      <c r="E9" s="50">
        <f>SUM(E10:E18)</f>
        <v>798460.8</v>
      </c>
      <c r="F9" s="50">
        <f>SUM(F10:F18)</f>
        <v>927638.89</v>
      </c>
    </row>
    <row r="10" spans="1:6">
      <c r="A10" s="52" t="s">
        <v>12</v>
      </c>
      <c r="B10" s="50">
        <v>0</v>
      </c>
      <c r="C10" s="50">
        <v>0</v>
      </c>
      <c r="D10" s="53" t="s">
        <v>13</v>
      </c>
      <c r="E10" s="50">
        <v>0</v>
      </c>
      <c r="F10" s="50">
        <v>0</v>
      </c>
    </row>
    <row r="11" spans="1:6">
      <c r="A11" s="52" t="s">
        <v>14</v>
      </c>
      <c r="B11" s="50">
        <v>4423236.29</v>
      </c>
      <c r="C11" s="50">
        <v>5371750.3899999997</v>
      </c>
      <c r="D11" s="53" t="s">
        <v>15</v>
      </c>
      <c r="E11" s="50">
        <v>500</v>
      </c>
      <c r="F11" s="50">
        <v>500</v>
      </c>
    </row>
    <row r="12" spans="1:6">
      <c r="A12" s="52" t="s">
        <v>16</v>
      </c>
      <c r="B12" s="50">
        <v>0</v>
      </c>
      <c r="C12" s="50">
        <v>0</v>
      </c>
      <c r="D12" s="53" t="s">
        <v>17</v>
      </c>
      <c r="E12" s="50">
        <v>0</v>
      </c>
      <c r="F12" s="50">
        <v>0</v>
      </c>
    </row>
    <row r="13" spans="1:6">
      <c r="A13" s="52" t="s">
        <v>18</v>
      </c>
      <c r="B13" s="50">
        <v>246775.56</v>
      </c>
      <c r="C13" s="50">
        <v>244367.95</v>
      </c>
      <c r="D13" s="53" t="s">
        <v>19</v>
      </c>
      <c r="E13" s="50">
        <v>0</v>
      </c>
      <c r="F13" s="50">
        <v>0</v>
      </c>
    </row>
    <row r="14" spans="1:6">
      <c r="A14" s="52" t="s">
        <v>20</v>
      </c>
      <c r="B14" s="50">
        <v>0</v>
      </c>
      <c r="C14" s="50">
        <v>0</v>
      </c>
      <c r="D14" s="53" t="s">
        <v>21</v>
      </c>
      <c r="E14" s="50">
        <v>1192</v>
      </c>
      <c r="F14" s="50">
        <v>1192</v>
      </c>
    </row>
    <row r="15" spans="1:6">
      <c r="A15" s="52" t="s">
        <v>22</v>
      </c>
      <c r="B15" s="50">
        <v>0</v>
      </c>
      <c r="C15" s="50">
        <v>0</v>
      </c>
      <c r="D15" s="53" t="s">
        <v>23</v>
      </c>
      <c r="E15" s="50">
        <v>0</v>
      </c>
      <c r="F15" s="50">
        <v>0</v>
      </c>
    </row>
    <row r="16" spans="1:6">
      <c r="A16" s="52" t="s">
        <v>24</v>
      </c>
      <c r="B16" s="50">
        <v>0</v>
      </c>
      <c r="C16" s="50">
        <v>0</v>
      </c>
      <c r="D16" s="53" t="s">
        <v>25</v>
      </c>
      <c r="E16" s="50">
        <v>693175.03</v>
      </c>
      <c r="F16" s="50">
        <v>773621.37</v>
      </c>
    </row>
    <row r="17" spans="1:6">
      <c r="A17" s="49" t="s">
        <v>26</v>
      </c>
      <c r="B17" s="50">
        <f>SUM(B18:B24)</f>
        <v>881826.32000000007</v>
      </c>
      <c r="C17" s="50">
        <f>SUM(C18:C24)</f>
        <v>887826.32000000007</v>
      </c>
      <c r="D17" s="53" t="s">
        <v>27</v>
      </c>
      <c r="E17" s="50">
        <v>0</v>
      </c>
      <c r="F17" s="50">
        <v>0</v>
      </c>
    </row>
    <row r="18" spans="1:6">
      <c r="A18" s="52" t="s">
        <v>28</v>
      </c>
      <c r="B18" s="50">
        <v>0</v>
      </c>
      <c r="C18" s="50">
        <v>0</v>
      </c>
      <c r="D18" s="53" t="s">
        <v>29</v>
      </c>
      <c r="E18" s="50">
        <v>103593.77</v>
      </c>
      <c r="F18" s="50">
        <v>152325.51999999999</v>
      </c>
    </row>
    <row r="19" spans="1:6">
      <c r="A19" s="52" t="s">
        <v>30</v>
      </c>
      <c r="B19" s="50">
        <v>504858.71</v>
      </c>
      <c r="C19" s="50">
        <v>510858.71</v>
      </c>
      <c r="D19" s="51" t="s">
        <v>31</v>
      </c>
      <c r="E19" s="50">
        <f>SUM(E20:E22)</f>
        <v>0</v>
      </c>
      <c r="F19" s="50">
        <f>SUM(F20:F22)</f>
        <v>0</v>
      </c>
    </row>
    <row r="20" spans="1:6">
      <c r="A20" s="52" t="s">
        <v>32</v>
      </c>
      <c r="B20" s="50">
        <v>267139.71000000002</v>
      </c>
      <c r="C20" s="50">
        <v>267139.71000000002</v>
      </c>
      <c r="D20" s="53" t="s">
        <v>33</v>
      </c>
      <c r="E20" s="50">
        <v>0</v>
      </c>
      <c r="F20" s="50">
        <v>0</v>
      </c>
    </row>
    <row r="21" spans="1:6">
      <c r="A21" s="52" t="s">
        <v>34</v>
      </c>
      <c r="B21" s="50">
        <v>0</v>
      </c>
      <c r="C21" s="50">
        <v>0</v>
      </c>
      <c r="D21" s="53" t="s">
        <v>35</v>
      </c>
      <c r="E21" s="50">
        <v>0</v>
      </c>
      <c r="F21" s="50">
        <v>0</v>
      </c>
    </row>
    <row r="22" spans="1:6">
      <c r="A22" s="52" t="s">
        <v>36</v>
      </c>
      <c r="B22" s="50">
        <v>0</v>
      </c>
      <c r="C22" s="50">
        <v>0</v>
      </c>
      <c r="D22" s="53" t="s">
        <v>37</v>
      </c>
      <c r="E22" s="50">
        <v>0</v>
      </c>
      <c r="F22" s="50">
        <v>0</v>
      </c>
    </row>
    <row r="23" spans="1:6">
      <c r="A23" s="52" t="s">
        <v>38</v>
      </c>
      <c r="B23" s="50">
        <v>0</v>
      </c>
      <c r="C23" s="50">
        <v>0</v>
      </c>
      <c r="D23" s="51" t="s">
        <v>39</v>
      </c>
      <c r="E23" s="50">
        <f>E24+E25</f>
        <v>0</v>
      </c>
      <c r="F23" s="50">
        <f>F24+F25</f>
        <v>0</v>
      </c>
    </row>
    <row r="24" spans="1:6">
      <c r="A24" s="52" t="s">
        <v>40</v>
      </c>
      <c r="B24" s="50">
        <v>109827.9</v>
      </c>
      <c r="C24" s="50">
        <v>109827.9</v>
      </c>
      <c r="D24" s="53" t="s">
        <v>41</v>
      </c>
      <c r="E24" s="50">
        <v>0</v>
      </c>
      <c r="F24" s="50">
        <v>0</v>
      </c>
    </row>
    <row r="25" spans="1:6">
      <c r="A25" s="49" t="s">
        <v>42</v>
      </c>
      <c r="B25" s="50">
        <f>SUM(B26:B30)</f>
        <v>0</v>
      </c>
      <c r="C25" s="50">
        <f>SUM(C26:C30)</f>
        <v>0</v>
      </c>
      <c r="D25" s="53" t="s">
        <v>43</v>
      </c>
      <c r="E25" s="50">
        <v>0</v>
      </c>
      <c r="F25" s="50">
        <v>0</v>
      </c>
    </row>
    <row r="26" spans="1:6">
      <c r="A26" s="52" t="s">
        <v>44</v>
      </c>
      <c r="B26" s="50">
        <v>0</v>
      </c>
      <c r="C26" s="50">
        <v>0</v>
      </c>
      <c r="D26" s="51" t="s">
        <v>45</v>
      </c>
      <c r="E26" s="50">
        <v>0</v>
      </c>
      <c r="F26" s="50">
        <v>0</v>
      </c>
    </row>
    <row r="27" spans="1:6">
      <c r="A27" s="52" t="s">
        <v>46</v>
      </c>
      <c r="B27" s="50">
        <v>0</v>
      </c>
      <c r="C27" s="50">
        <v>0</v>
      </c>
      <c r="D27" s="51" t="s">
        <v>47</v>
      </c>
      <c r="E27" s="50">
        <f>SUM(E28:E30)</f>
        <v>0</v>
      </c>
      <c r="F27" s="50">
        <f>SUM(F28:F30)</f>
        <v>0</v>
      </c>
    </row>
    <row r="28" spans="1:6">
      <c r="A28" s="52" t="s">
        <v>48</v>
      </c>
      <c r="B28" s="50">
        <v>0</v>
      </c>
      <c r="C28" s="50">
        <v>0</v>
      </c>
      <c r="D28" s="53" t="s">
        <v>49</v>
      </c>
      <c r="E28" s="50">
        <v>0</v>
      </c>
      <c r="F28" s="50">
        <v>0</v>
      </c>
    </row>
    <row r="29" spans="1:6">
      <c r="A29" s="52" t="s">
        <v>50</v>
      </c>
      <c r="B29" s="50">
        <v>0</v>
      </c>
      <c r="C29" s="50">
        <v>0</v>
      </c>
      <c r="D29" s="53" t="s">
        <v>51</v>
      </c>
      <c r="E29" s="50">
        <v>0</v>
      </c>
      <c r="F29" s="50">
        <v>0</v>
      </c>
    </row>
    <row r="30" spans="1:6">
      <c r="A30" s="52" t="s">
        <v>52</v>
      </c>
      <c r="B30" s="50">
        <v>0</v>
      </c>
      <c r="C30" s="50">
        <v>0</v>
      </c>
      <c r="D30" s="53" t="s">
        <v>53</v>
      </c>
      <c r="E30" s="50">
        <v>0</v>
      </c>
      <c r="F30" s="50">
        <v>0</v>
      </c>
    </row>
    <row r="31" spans="1:6">
      <c r="A31" s="49" t="s">
        <v>54</v>
      </c>
      <c r="B31" s="50">
        <f>SUM(B32:B36)</f>
        <v>0</v>
      </c>
      <c r="C31" s="50">
        <f>SUM(C32:C36)</f>
        <v>0</v>
      </c>
      <c r="D31" s="51" t="s">
        <v>55</v>
      </c>
      <c r="E31" s="50">
        <f>SUM(E32:E37)</f>
        <v>0</v>
      </c>
      <c r="F31" s="50">
        <f>SUM(F32:F37)</f>
        <v>0</v>
      </c>
    </row>
    <row r="32" spans="1:6">
      <c r="A32" s="52" t="s">
        <v>56</v>
      </c>
      <c r="B32" s="50">
        <v>0</v>
      </c>
      <c r="C32" s="50">
        <v>0</v>
      </c>
      <c r="D32" s="53" t="s">
        <v>57</v>
      </c>
      <c r="E32" s="50">
        <v>0</v>
      </c>
      <c r="F32" s="50">
        <v>0</v>
      </c>
    </row>
    <row r="33" spans="1:6">
      <c r="A33" s="52" t="s">
        <v>58</v>
      </c>
      <c r="B33" s="50">
        <v>0</v>
      </c>
      <c r="C33" s="50">
        <v>0</v>
      </c>
      <c r="D33" s="53" t="s">
        <v>59</v>
      </c>
      <c r="E33" s="50">
        <v>0</v>
      </c>
      <c r="F33" s="50">
        <v>0</v>
      </c>
    </row>
    <row r="34" spans="1:6">
      <c r="A34" s="52" t="s">
        <v>60</v>
      </c>
      <c r="B34" s="50">
        <v>0</v>
      </c>
      <c r="C34" s="50">
        <v>0</v>
      </c>
      <c r="D34" s="53" t="s">
        <v>61</v>
      </c>
      <c r="E34" s="50">
        <v>0</v>
      </c>
      <c r="F34" s="50">
        <v>0</v>
      </c>
    </row>
    <row r="35" spans="1:6">
      <c r="A35" s="52" t="s">
        <v>62</v>
      </c>
      <c r="B35" s="50">
        <v>0</v>
      </c>
      <c r="C35" s="50">
        <v>0</v>
      </c>
      <c r="D35" s="53" t="s">
        <v>63</v>
      </c>
      <c r="E35" s="50">
        <v>0</v>
      </c>
      <c r="F35" s="50">
        <v>0</v>
      </c>
    </row>
    <row r="36" spans="1:6">
      <c r="A36" s="52" t="s">
        <v>64</v>
      </c>
      <c r="B36" s="50">
        <v>0</v>
      </c>
      <c r="C36" s="50">
        <v>0</v>
      </c>
      <c r="D36" s="53" t="s">
        <v>65</v>
      </c>
      <c r="E36" s="50">
        <v>0</v>
      </c>
      <c r="F36" s="50">
        <v>0</v>
      </c>
    </row>
    <row r="37" spans="1:6">
      <c r="A37" s="49" t="s">
        <v>66</v>
      </c>
      <c r="B37" s="50">
        <v>0</v>
      </c>
      <c r="C37" s="50">
        <v>0</v>
      </c>
      <c r="D37" s="53" t="s">
        <v>67</v>
      </c>
      <c r="E37" s="50">
        <v>0</v>
      </c>
      <c r="F37" s="50">
        <v>0</v>
      </c>
    </row>
    <row r="38" spans="1:6">
      <c r="A38" s="49" t="s">
        <v>68</v>
      </c>
      <c r="B38" s="50">
        <f>SUM(B39:B40)</f>
        <v>0</v>
      </c>
      <c r="C38" s="50">
        <f>SUM(C39:C40)</f>
        <v>0</v>
      </c>
      <c r="D38" s="51" t="s">
        <v>69</v>
      </c>
      <c r="E38" s="50">
        <f>SUM(E39:E41)</f>
        <v>0</v>
      </c>
      <c r="F38" s="50">
        <f>SUM(F39:F41)</f>
        <v>0</v>
      </c>
    </row>
    <row r="39" spans="1:6">
      <c r="A39" s="52" t="s">
        <v>70</v>
      </c>
      <c r="B39" s="50">
        <v>0</v>
      </c>
      <c r="C39" s="50">
        <v>0</v>
      </c>
      <c r="D39" s="53" t="s">
        <v>71</v>
      </c>
      <c r="E39" s="50">
        <v>0</v>
      </c>
      <c r="F39" s="50">
        <v>0</v>
      </c>
    </row>
    <row r="40" spans="1:6">
      <c r="A40" s="52" t="s">
        <v>72</v>
      </c>
      <c r="B40" s="50">
        <v>0</v>
      </c>
      <c r="C40" s="50">
        <v>0</v>
      </c>
      <c r="D40" s="53" t="s">
        <v>73</v>
      </c>
      <c r="E40" s="50">
        <v>0</v>
      </c>
      <c r="F40" s="50">
        <v>0</v>
      </c>
    </row>
    <row r="41" spans="1:6">
      <c r="A41" s="49" t="s">
        <v>74</v>
      </c>
      <c r="B41" s="50">
        <f>SUM(B42:B45)</f>
        <v>0</v>
      </c>
      <c r="C41" s="50">
        <f>SUM(C42:C45)</f>
        <v>0</v>
      </c>
      <c r="D41" s="53" t="s">
        <v>75</v>
      </c>
      <c r="E41" s="50">
        <v>0</v>
      </c>
      <c r="F41" s="50">
        <v>0</v>
      </c>
    </row>
    <row r="42" spans="1:6">
      <c r="A42" s="52" t="s">
        <v>76</v>
      </c>
      <c r="B42" s="50">
        <v>0</v>
      </c>
      <c r="C42" s="50">
        <v>0</v>
      </c>
      <c r="D42" s="51" t="s">
        <v>77</v>
      </c>
      <c r="E42" s="50">
        <f>SUM(E43:E45)</f>
        <v>0</v>
      </c>
      <c r="F42" s="50">
        <f>SUM(F43:F45)</f>
        <v>0</v>
      </c>
    </row>
    <row r="43" spans="1:6">
      <c r="A43" s="52" t="s">
        <v>78</v>
      </c>
      <c r="B43" s="50">
        <v>0</v>
      </c>
      <c r="C43" s="50">
        <v>0</v>
      </c>
      <c r="D43" s="53" t="s">
        <v>79</v>
      </c>
      <c r="E43" s="50">
        <v>0</v>
      </c>
      <c r="F43" s="50">
        <v>0</v>
      </c>
    </row>
    <row r="44" spans="1:6">
      <c r="A44" s="52" t="s">
        <v>80</v>
      </c>
      <c r="B44" s="50">
        <v>0</v>
      </c>
      <c r="C44" s="50">
        <v>0</v>
      </c>
      <c r="D44" s="53" t="s">
        <v>81</v>
      </c>
      <c r="E44" s="50">
        <v>0</v>
      </c>
      <c r="F44" s="50">
        <v>0</v>
      </c>
    </row>
    <row r="45" spans="1:6">
      <c r="A45" s="52" t="s">
        <v>82</v>
      </c>
      <c r="B45" s="50">
        <v>0</v>
      </c>
      <c r="C45" s="50">
        <v>0</v>
      </c>
      <c r="D45" s="53" t="s">
        <v>83</v>
      </c>
      <c r="E45" s="50">
        <v>0</v>
      </c>
      <c r="F45" s="50">
        <v>0</v>
      </c>
    </row>
    <row r="46" spans="1:6">
      <c r="A46" s="47"/>
      <c r="B46" s="54"/>
      <c r="C46" s="54"/>
      <c r="D46" s="55"/>
      <c r="E46" s="54"/>
      <c r="F46" s="54"/>
    </row>
    <row r="47" spans="1:6">
      <c r="A47" s="56" t="s">
        <v>84</v>
      </c>
      <c r="B47" s="57">
        <f>B9+B17+B25+B31+B37+B38+B41</f>
        <v>5551838.1699999999</v>
      </c>
      <c r="C47" s="57">
        <f>C9+C17+C25+C31+C37+C38+C41</f>
        <v>6503944.6600000001</v>
      </c>
      <c r="D47" s="58" t="s">
        <v>85</v>
      </c>
      <c r="E47" s="57">
        <f>E9+E19+E23+E26+E27+E31+E38+E42</f>
        <v>798460.8</v>
      </c>
      <c r="F47" s="57">
        <f>F9+F19+F23+F26+F27+F31+F38+F42</f>
        <v>927638.89</v>
      </c>
    </row>
    <row r="48" spans="1:6">
      <c r="A48" s="47"/>
      <c r="B48" s="54"/>
      <c r="C48" s="54"/>
      <c r="D48" s="55"/>
      <c r="E48" s="54"/>
      <c r="F48" s="54"/>
    </row>
    <row r="49" spans="1:6">
      <c r="A49" s="46" t="s">
        <v>86</v>
      </c>
      <c r="B49" s="54"/>
      <c r="C49" s="54"/>
      <c r="D49" s="58" t="s">
        <v>87</v>
      </c>
      <c r="E49" s="54"/>
      <c r="F49" s="54"/>
    </row>
    <row r="50" spans="1:6">
      <c r="A50" s="49" t="s">
        <v>88</v>
      </c>
      <c r="B50" s="50">
        <v>0</v>
      </c>
      <c r="C50" s="50">
        <v>0</v>
      </c>
      <c r="D50" s="51" t="s">
        <v>89</v>
      </c>
      <c r="E50" s="50">
        <v>0</v>
      </c>
      <c r="F50" s="50">
        <v>0</v>
      </c>
    </row>
    <row r="51" spans="1:6">
      <c r="A51" s="49" t="s">
        <v>90</v>
      </c>
      <c r="B51" s="50">
        <v>0</v>
      </c>
      <c r="C51" s="50">
        <v>0</v>
      </c>
      <c r="D51" s="51" t="s">
        <v>91</v>
      </c>
      <c r="E51" s="50">
        <v>0</v>
      </c>
      <c r="F51" s="50">
        <v>0</v>
      </c>
    </row>
    <row r="52" spans="1:6">
      <c r="A52" s="49" t="s">
        <v>92</v>
      </c>
      <c r="B52" s="50">
        <v>1006074.33</v>
      </c>
      <c r="C52" s="50">
        <v>1006074.33</v>
      </c>
      <c r="D52" s="51" t="s">
        <v>93</v>
      </c>
      <c r="E52" s="50">
        <v>0</v>
      </c>
      <c r="F52" s="50">
        <v>0</v>
      </c>
    </row>
    <row r="53" spans="1:6">
      <c r="A53" s="49" t="s">
        <v>94</v>
      </c>
      <c r="B53" s="50">
        <v>4600547.0999999996</v>
      </c>
      <c r="C53" s="50">
        <v>3412009.63</v>
      </c>
      <c r="D53" s="51" t="s">
        <v>95</v>
      </c>
      <c r="E53" s="50">
        <v>0</v>
      </c>
      <c r="F53" s="50">
        <v>0</v>
      </c>
    </row>
    <row r="54" spans="1:6">
      <c r="A54" s="49" t="s">
        <v>96</v>
      </c>
      <c r="B54" s="50">
        <v>35297.24</v>
      </c>
      <c r="C54" s="50">
        <v>35297.24</v>
      </c>
      <c r="D54" s="51" t="s">
        <v>97</v>
      </c>
      <c r="E54" s="50">
        <v>0</v>
      </c>
      <c r="F54" s="50">
        <v>0</v>
      </c>
    </row>
    <row r="55" spans="1:6">
      <c r="A55" s="49" t="s">
        <v>98</v>
      </c>
      <c r="B55" s="50">
        <v>-2993635.14</v>
      </c>
      <c r="C55" s="50">
        <v>-2791132.79</v>
      </c>
      <c r="D55" s="59" t="s">
        <v>99</v>
      </c>
      <c r="E55" s="50">
        <v>0</v>
      </c>
      <c r="F55" s="50">
        <v>0</v>
      </c>
    </row>
    <row r="56" spans="1:6">
      <c r="A56" s="49" t="s">
        <v>100</v>
      </c>
      <c r="B56" s="50">
        <v>0</v>
      </c>
      <c r="C56" s="50">
        <v>0</v>
      </c>
      <c r="D56" s="55"/>
      <c r="E56" s="54"/>
      <c r="F56" s="54"/>
    </row>
    <row r="57" spans="1:6">
      <c r="A57" s="49" t="s">
        <v>101</v>
      </c>
      <c r="B57" s="50">
        <v>0</v>
      </c>
      <c r="C57" s="50">
        <v>0</v>
      </c>
      <c r="D57" s="58" t="s">
        <v>102</v>
      </c>
      <c r="E57" s="57">
        <f>SUM(E50:E55)</f>
        <v>0</v>
      </c>
      <c r="F57" s="57">
        <f>SUM(F50:F55)</f>
        <v>0</v>
      </c>
    </row>
    <row r="58" spans="1:6">
      <c r="A58" s="49" t="s">
        <v>103</v>
      </c>
      <c r="B58" s="50">
        <v>0</v>
      </c>
      <c r="C58" s="50">
        <v>0</v>
      </c>
      <c r="D58" s="55"/>
      <c r="E58" s="54"/>
      <c r="F58" s="54"/>
    </row>
    <row r="59" spans="1:6">
      <c r="A59" s="47"/>
      <c r="B59" s="54"/>
      <c r="C59" s="54"/>
      <c r="D59" s="58" t="s">
        <v>104</v>
      </c>
      <c r="E59" s="57">
        <f>E47+E57</f>
        <v>798460.8</v>
      </c>
      <c r="F59" s="57">
        <f>F47+F57</f>
        <v>927638.89</v>
      </c>
    </row>
    <row r="60" spans="1:6">
      <c r="A60" s="56" t="s">
        <v>105</v>
      </c>
      <c r="B60" s="57">
        <f>SUM(B50:B58)</f>
        <v>2648283.5299999998</v>
      </c>
      <c r="C60" s="57">
        <f>SUM(C50:C58)</f>
        <v>1662248.4100000001</v>
      </c>
      <c r="D60" s="55"/>
      <c r="E60" s="54"/>
      <c r="F60" s="54"/>
    </row>
    <row r="61" spans="1:6">
      <c r="A61" s="47"/>
      <c r="B61" s="54"/>
      <c r="C61" s="54"/>
      <c r="D61" s="60" t="s">
        <v>106</v>
      </c>
      <c r="E61" s="54"/>
      <c r="F61" s="54"/>
    </row>
    <row r="62" spans="1:6">
      <c r="A62" s="56" t="s">
        <v>107</v>
      </c>
      <c r="B62" s="57">
        <f>SUM(B47+B60)</f>
        <v>8200121.6999999993</v>
      </c>
      <c r="C62" s="57">
        <f>SUM(C47+C60)</f>
        <v>8166193.0700000003</v>
      </c>
      <c r="D62" s="55"/>
      <c r="E62" s="54"/>
      <c r="F62" s="54"/>
    </row>
    <row r="63" spans="1:6">
      <c r="A63" s="47"/>
      <c r="B63" s="61"/>
      <c r="C63" s="61"/>
      <c r="D63" s="62" t="s">
        <v>108</v>
      </c>
      <c r="E63" s="50">
        <f>SUM(E64:E66)</f>
        <v>-440546.85</v>
      </c>
      <c r="F63" s="50">
        <f>SUM(F64:F66)</f>
        <v>-440546.85</v>
      </c>
    </row>
    <row r="64" spans="1:6">
      <c r="A64" s="47"/>
      <c r="B64" s="61"/>
      <c r="C64" s="61"/>
      <c r="D64" s="51" t="s">
        <v>109</v>
      </c>
      <c r="E64" s="50">
        <v>-440546.85</v>
      </c>
      <c r="F64" s="50">
        <v>-440546.85</v>
      </c>
    </row>
    <row r="65" spans="1:6">
      <c r="A65" s="47"/>
      <c r="B65" s="61"/>
      <c r="C65" s="61"/>
      <c r="D65" s="59" t="s">
        <v>110</v>
      </c>
      <c r="E65" s="50">
        <v>0</v>
      </c>
      <c r="F65" s="50">
        <v>0</v>
      </c>
    </row>
    <row r="66" spans="1:6">
      <c r="A66" s="47"/>
      <c r="B66" s="61"/>
      <c r="C66" s="61"/>
      <c r="D66" s="51" t="s">
        <v>111</v>
      </c>
      <c r="E66" s="50">
        <v>0</v>
      </c>
      <c r="F66" s="50">
        <v>0</v>
      </c>
    </row>
    <row r="67" spans="1:6">
      <c r="A67" s="47"/>
      <c r="B67" s="61"/>
      <c r="C67" s="61"/>
      <c r="D67" s="55"/>
      <c r="E67" s="54"/>
      <c r="F67" s="54"/>
    </row>
    <row r="68" spans="1:6">
      <c r="A68" s="47"/>
      <c r="B68" s="61"/>
      <c r="C68" s="61"/>
      <c r="D68" s="62" t="s">
        <v>112</v>
      </c>
      <c r="E68" s="50">
        <f>SUM(E69:E73)</f>
        <v>7842207.75</v>
      </c>
      <c r="F68" s="50">
        <f>SUM(F69:F73)</f>
        <v>7679101.0300000003</v>
      </c>
    </row>
    <row r="69" spans="1:6">
      <c r="A69" s="63"/>
      <c r="B69" s="61"/>
      <c r="C69" s="61"/>
      <c r="D69" s="51" t="s">
        <v>741</v>
      </c>
      <c r="E69" s="50">
        <v>163106.72</v>
      </c>
      <c r="F69" s="50">
        <v>3729740.93</v>
      </c>
    </row>
    <row r="70" spans="1:6">
      <c r="A70" s="63"/>
      <c r="B70" s="61"/>
      <c r="C70" s="61"/>
      <c r="D70" s="51" t="s">
        <v>113</v>
      </c>
      <c r="E70" s="50">
        <v>7679101.0300000003</v>
      </c>
      <c r="F70" s="50">
        <v>3949360.1</v>
      </c>
    </row>
    <row r="71" spans="1:6">
      <c r="A71" s="63"/>
      <c r="B71" s="61"/>
      <c r="C71" s="61"/>
      <c r="D71" s="51" t="s">
        <v>114</v>
      </c>
      <c r="E71" s="50">
        <v>0</v>
      </c>
      <c r="F71" s="50">
        <v>0</v>
      </c>
    </row>
    <row r="72" spans="1:6">
      <c r="A72" s="63"/>
      <c r="B72" s="61"/>
      <c r="C72" s="61"/>
      <c r="D72" s="51" t="s">
        <v>115</v>
      </c>
      <c r="E72" s="50">
        <v>0</v>
      </c>
      <c r="F72" s="50">
        <v>0</v>
      </c>
    </row>
    <row r="73" spans="1:6">
      <c r="A73" s="63"/>
      <c r="B73" s="61"/>
      <c r="C73" s="61"/>
      <c r="D73" s="51" t="s">
        <v>116</v>
      </c>
      <c r="E73" s="50">
        <v>0</v>
      </c>
      <c r="F73" s="50">
        <v>0</v>
      </c>
    </row>
    <row r="74" spans="1:6">
      <c r="A74" s="63"/>
      <c r="B74" s="61"/>
      <c r="C74" s="61"/>
      <c r="D74" s="55"/>
      <c r="E74" s="54"/>
      <c r="F74" s="54"/>
    </row>
    <row r="75" spans="1:6">
      <c r="A75" s="63"/>
      <c r="B75" s="61"/>
      <c r="C75" s="61"/>
      <c r="D75" s="62" t="s">
        <v>117</v>
      </c>
      <c r="E75" s="50">
        <f>E76+E77</f>
        <v>0</v>
      </c>
      <c r="F75" s="50">
        <f>F76+F77</f>
        <v>0</v>
      </c>
    </row>
    <row r="76" spans="1:6">
      <c r="A76" s="63"/>
      <c r="B76" s="61"/>
      <c r="C76" s="61"/>
      <c r="D76" s="51" t="s">
        <v>118</v>
      </c>
      <c r="E76" s="50">
        <v>0</v>
      </c>
      <c r="F76" s="50">
        <v>0</v>
      </c>
    </row>
    <row r="77" spans="1:6">
      <c r="A77" s="63"/>
      <c r="B77" s="61"/>
      <c r="C77" s="61"/>
      <c r="D77" s="51" t="s">
        <v>119</v>
      </c>
      <c r="E77" s="50">
        <v>0</v>
      </c>
      <c r="F77" s="50">
        <v>0</v>
      </c>
    </row>
    <row r="78" spans="1:6">
      <c r="A78" s="63"/>
      <c r="B78" s="61"/>
      <c r="C78" s="61"/>
      <c r="D78" s="55"/>
      <c r="E78" s="54"/>
      <c r="F78" s="54"/>
    </row>
    <row r="79" spans="1:6">
      <c r="A79" s="63"/>
      <c r="B79" s="61"/>
      <c r="C79" s="61"/>
      <c r="D79" s="58" t="s">
        <v>120</v>
      </c>
      <c r="E79" s="57">
        <f>E63+E68+E75</f>
        <v>7401660.9000000004</v>
      </c>
      <c r="F79" s="57">
        <f>F63+F68+F75</f>
        <v>7238554.1800000006</v>
      </c>
    </row>
    <row r="80" spans="1:6">
      <c r="A80" s="63"/>
      <c r="B80" s="61"/>
      <c r="C80" s="61"/>
      <c r="D80" s="55"/>
      <c r="E80" s="54"/>
      <c r="F80" s="54"/>
    </row>
    <row r="81" spans="1:6">
      <c r="A81" s="63"/>
      <c r="B81" s="61"/>
      <c r="C81" s="61"/>
      <c r="D81" s="58" t="s">
        <v>121</v>
      </c>
      <c r="E81" s="57">
        <f>E59+E79</f>
        <v>8200121.7000000002</v>
      </c>
      <c r="F81" s="57">
        <f>F59+F79</f>
        <v>8166193.0700000003</v>
      </c>
    </row>
    <row r="82" spans="1:6" ht="15.75" customHeight="1">
      <c r="A82" s="64"/>
      <c r="B82" s="65"/>
      <c r="C82" s="65"/>
      <c r="D82" s="66"/>
      <c r="E82" s="67"/>
      <c r="F82" s="67"/>
    </row>
    <row r="83" spans="1:6"/>
    <row r="84" spans="1:6"/>
    <row r="85" spans="1:6">
      <c r="A85" s="68" t="s">
        <v>528</v>
      </c>
    </row>
    <row r="86" spans="1:6"/>
    <row r="87" spans="1:6"/>
    <row r="88" spans="1:6"/>
    <row r="89" spans="1:6" ht="14.25" customHeight="1"/>
    <row r="90" spans="1:6"/>
    <row r="91" spans="1:6"/>
    <row r="92" spans="1:6"/>
    <row r="93" spans="1:6"/>
    <row r="94" spans="1:6" ht="15.75" customHeight="1"/>
    <row r="95" spans="1:6"/>
    <row r="96" spans="1: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50BD669C-A264-458E-BA0F-DFA7184CE952}"/>
    <dataValidation allowBlank="1" showInputMessage="1" showErrorMessage="1" prompt="20XN (d)" sqref="B6 E6" xr:uid="{CE44ECAC-BB08-4504-8FDF-8B63E0672665}"/>
    <dataValidation type="decimal" allowBlank="1" showInputMessage="1" showErrorMessage="1" sqref="B9:C9 E9:F9 B17:C17 E19:F19 E23:F23 B25:C25 E27:F27 B31:C31 E31:F31 B38:C38 E38:F38 B41:C41 E42:F42 E47:F47 B46:C49 B59:C62 E56:F63 E67:F68 E74:F75 E78:F81" xr:uid="{C1EA7556-28CD-42E2-92C9-8107A6890A0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I46"/>
  <sheetViews>
    <sheetView showGridLines="0" zoomScale="75" zoomScaleNormal="75" workbookViewId="0">
      <selection activeCell="A6" sqref="A6"/>
    </sheetView>
  </sheetViews>
  <sheetFormatPr baseColWidth="10" defaultColWidth="11" defaultRowHeight="1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>
      <c r="A1" s="213" t="s">
        <v>122</v>
      </c>
      <c r="B1" s="213"/>
      <c r="C1" s="213"/>
      <c r="D1" s="213"/>
      <c r="E1" s="213"/>
      <c r="F1" s="213"/>
      <c r="G1" s="213"/>
      <c r="H1" s="213"/>
      <c r="I1" s="11"/>
    </row>
    <row r="2" spans="1:9">
      <c r="A2" s="203" t="s">
        <v>529</v>
      </c>
      <c r="B2" s="204"/>
      <c r="C2" s="204"/>
      <c r="D2" s="204"/>
      <c r="E2" s="204"/>
      <c r="F2" s="204"/>
      <c r="G2" s="204"/>
      <c r="H2" s="205"/>
    </row>
    <row r="3" spans="1:9">
      <c r="A3" s="206" t="s">
        <v>123</v>
      </c>
      <c r="B3" s="207"/>
      <c r="C3" s="207"/>
      <c r="D3" s="207"/>
      <c r="E3" s="207"/>
      <c r="F3" s="207"/>
      <c r="G3" s="207"/>
      <c r="H3" s="208"/>
    </row>
    <row r="4" spans="1:9">
      <c r="A4" s="206" t="s">
        <v>544</v>
      </c>
      <c r="B4" s="207"/>
      <c r="C4" s="207"/>
      <c r="D4" s="207"/>
      <c r="E4" s="207"/>
      <c r="F4" s="207"/>
      <c r="G4" s="207"/>
      <c r="H4" s="208"/>
    </row>
    <row r="5" spans="1:9">
      <c r="A5" s="209" t="s">
        <v>2</v>
      </c>
      <c r="B5" s="210"/>
      <c r="C5" s="210"/>
      <c r="D5" s="210"/>
      <c r="E5" s="210"/>
      <c r="F5" s="210"/>
      <c r="G5" s="210"/>
      <c r="H5" s="211"/>
    </row>
    <row r="6" spans="1:9" ht="41.45" customHeight="1">
      <c r="A6" s="69" t="s">
        <v>124</v>
      </c>
      <c r="B6" s="70" t="s">
        <v>4</v>
      </c>
      <c r="C6" s="69" t="s">
        <v>125</v>
      </c>
      <c r="D6" s="69" t="s">
        <v>126</v>
      </c>
      <c r="E6" s="69" t="s">
        <v>127</v>
      </c>
      <c r="F6" s="69" t="s">
        <v>128</v>
      </c>
      <c r="G6" s="69" t="s">
        <v>129</v>
      </c>
      <c r="H6" s="71" t="s">
        <v>130</v>
      </c>
      <c r="I6" s="72"/>
    </row>
    <row r="7" spans="1:9">
      <c r="A7" s="63"/>
      <c r="B7" s="63"/>
      <c r="C7" s="63"/>
      <c r="D7" s="63"/>
      <c r="E7" s="63"/>
      <c r="F7" s="63"/>
      <c r="G7" s="63"/>
      <c r="H7" s="63"/>
      <c r="I7" s="72"/>
    </row>
    <row r="8" spans="1:9">
      <c r="A8" s="73" t="s">
        <v>131</v>
      </c>
      <c r="B8" s="74">
        <f>B9+B13</f>
        <v>0</v>
      </c>
      <c r="C8" s="74">
        <f>C9+C13</f>
        <v>0</v>
      </c>
      <c r="D8" s="74">
        <f t="shared" ref="D8:H8" si="0">D9+D13</f>
        <v>0</v>
      </c>
      <c r="E8" s="74">
        <f t="shared" si="0"/>
        <v>0</v>
      </c>
      <c r="F8" s="74">
        <f t="shared" si="0"/>
        <v>0</v>
      </c>
      <c r="G8" s="74">
        <f t="shared" si="0"/>
        <v>0</v>
      </c>
      <c r="H8" s="74">
        <f t="shared" si="0"/>
        <v>0</v>
      </c>
    </row>
    <row r="9" spans="1:9" ht="15.75" customHeight="1">
      <c r="A9" s="75" t="s">
        <v>132</v>
      </c>
      <c r="B9" s="76">
        <f>SUM(B10:B12)</f>
        <v>0</v>
      </c>
      <c r="C9" s="76">
        <f t="shared" ref="C9:H13" si="1">SUM(C10:C12)</f>
        <v>0</v>
      </c>
      <c r="D9" s="76">
        <f t="shared" si="1"/>
        <v>0</v>
      </c>
      <c r="E9" s="76">
        <f t="shared" si="1"/>
        <v>0</v>
      </c>
      <c r="F9" s="76">
        <f>B9+C9-D9+E9</f>
        <v>0</v>
      </c>
      <c r="G9" s="76">
        <f t="shared" si="1"/>
        <v>0</v>
      </c>
      <c r="H9" s="76">
        <f t="shared" si="1"/>
        <v>0</v>
      </c>
    </row>
    <row r="10" spans="1:9" ht="17.25" customHeight="1">
      <c r="A10" s="77" t="s">
        <v>133</v>
      </c>
      <c r="B10" s="76">
        <v>0</v>
      </c>
      <c r="C10" s="76">
        <v>0</v>
      </c>
      <c r="D10" s="76">
        <v>0</v>
      </c>
      <c r="E10" s="76">
        <v>0</v>
      </c>
      <c r="F10" s="76">
        <f>B10+C10-D10+E10</f>
        <v>0</v>
      </c>
      <c r="G10" s="76">
        <v>0</v>
      </c>
      <c r="H10" s="76">
        <v>0</v>
      </c>
    </row>
    <row r="11" spans="1:9">
      <c r="A11" s="77" t="s">
        <v>134</v>
      </c>
      <c r="B11" s="76">
        <v>0</v>
      </c>
      <c r="C11" s="76">
        <v>0</v>
      </c>
      <c r="D11" s="76">
        <v>0</v>
      </c>
      <c r="E11" s="76">
        <v>0</v>
      </c>
      <c r="F11" s="76">
        <f>B11+C11-D11+E11</f>
        <v>0</v>
      </c>
      <c r="G11" s="76">
        <v>0</v>
      </c>
      <c r="H11" s="76">
        <v>0</v>
      </c>
    </row>
    <row r="12" spans="1:9" ht="16.5" customHeight="1">
      <c r="A12" s="77" t="s">
        <v>135</v>
      </c>
      <c r="B12" s="76">
        <v>0</v>
      </c>
      <c r="C12" s="76">
        <v>0</v>
      </c>
      <c r="D12" s="76">
        <v>0</v>
      </c>
      <c r="E12" s="76">
        <v>0</v>
      </c>
      <c r="F12" s="76">
        <f>B12+C12-D12+E12</f>
        <v>0</v>
      </c>
      <c r="G12" s="76">
        <v>0</v>
      </c>
      <c r="H12" s="76">
        <v>0</v>
      </c>
    </row>
    <row r="13" spans="1:9">
      <c r="A13" s="75" t="s">
        <v>136</v>
      </c>
      <c r="B13" s="76">
        <f>SUM(B14:B16)</f>
        <v>0</v>
      </c>
      <c r="C13" s="76">
        <f t="shared" ref="C13:H13" si="2">SUM(C14:C16)</f>
        <v>0</v>
      </c>
      <c r="D13" s="76">
        <f t="shared" si="2"/>
        <v>0</v>
      </c>
      <c r="E13" s="76">
        <f t="shared" si="2"/>
        <v>0</v>
      </c>
      <c r="F13" s="76">
        <f t="shared" ref="F13:F16" si="3">B13+C13-D13+E13</f>
        <v>0</v>
      </c>
      <c r="G13" s="76">
        <f t="shared" si="1"/>
        <v>0</v>
      </c>
      <c r="H13" s="76">
        <f t="shared" si="2"/>
        <v>0</v>
      </c>
    </row>
    <row r="14" spans="1:9">
      <c r="A14" s="77" t="s">
        <v>137</v>
      </c>
      <c r="B14" s="76">
        <v>0</v>
      </c>
      <c r="C14" s="76">
        <v>0</v>
      </c>
      <c r="D14" s="76">
        <v>0</v>
      </c>
      <c r="E14" s="76">
        <v>0</v>
      </c>
      <c r="F14" s="76">
        <f t="shared" si="3"/>
        <v>0</v>
      </c>
      <c r="G14" s="76">
        <v>0</v>
      </c>
      <c r="H14" s="76">
        <v>0</v>
      </c>
    </row>
    <row r="15" spans="1:9">
      <c r="A15" s="77" t="s">
        <v>138</v>
      </c>
      <c r="B15" s="76">
        <v>0</v>
      </c>
      <c r="C15" s="76">
        <v>0</v>
      </c>
      <c r="D15" s="76">
        <v>0</v>
      </c>
      <c r="E15" s="76">
        <v>0</v>
      </c>
      <c r="F15" s="76">
        <f t="shared" si="3"/>
        <v>0</v>
      </c>
      <c r="G15" s="76">
        <v>0</v>
      </c>
      <c r="H15" s="76">
        <v>0</v>
      </c>
    </row>
    <row r="16" spans="1:9">
      <c r="A16" s="77" t="s">
        <v>139</v>
      </c>
      <c r="B16" s="76">
        <v>0</v>
      </c>
      <c r="C16" s="76">
        <v>0</v>
      </c>
      <c r="D16" s="76">
        <v>0</v>
      </c>
      <c r="E16" s="76">
        <v>0</v>
      </c>
      <c r="F16" s="76">
        <f t="shared" si="3"/>
        <v>0</v>
      </c>
      <c r="G16" s="76">
        <v>0</v>
      </c>
      <c r="H16" s="76">
        <v>0</v>
      </c>
    </row>
    <row r="17" spans="1:8">
      <c r="A17" s="47"/>
      <c r="B17" s="78"/>
      <c r="C17" s="78"/>
      <c r="D17" s="78"/>
      <c r="E17" s="78"/>
      <c r="F17" s="78"/>
      <c r="G17" s="78"/>
      <c r="H17" s="78"/>
    </row>
    <row r="18" spans="1:8">
      <c r="A18" s="73" t="s">
        <v>140</v>
      </c>
      <c r="B18" s="74">
        <v>927638.89</v>
      </c>
      <c r="C18" s="79"/>
      <c r="D18" s="79"/>
      <c r="E18" s="79"/>
      <c r="F18" s="74">
        <v>798460.8</v>
      </c>
      <c r="G18" s="79"/>
      <c r="H18" s="79"/>
    </row>
    <row r="19" spans="1:8" ht="16.5" customHeight="1">
      <c r="A19" s="47"/>
      <c r="B19" s="80"/>
      <c r="C19" s="80"/>
      <c r="D19" s="80"/>
      <c r="E19" s="80"/>
      <c r="F19" s="80"/>
      <c r="G19" s="80"/>
      <c r="H19" s="80"/>
    </row>
    <row r="20" spans="1:8" ht="14.45" customHeight="1">
      <c r="A20" s="73" t="s">
        <v>141</v>
      </c>
      <c r="B20" s="74">
        <f>B8+B18</f>
        <v>927638.89</v>
      </c>
      <c r="C20" s="74">
        <f t="shared" ref="C20:H20" si="4">C8+C18</f>
        <v>0</v>
      </c>
      <c r="D20" s="74">
        <f t="shared" si="4"/>
        <v>0</v>
      </c>
      <c r="E20" s="74">
        <f t="shared" si="4"/>
        <v>0</v>
      </c>
      <c r="F20" s="74">
        <f t="shared" si="4"/>
        <v>798460.8</v>
      </c>
      <c r="G20" s="74">
        <f t="shared" si="4"/>
        <v>0</v>
      </c>
      <c r="H20" s="74">
        <f t="shared" si="4"/>
        <v>0</v>
      </c>
    </row>
    <row r="21" spans="1:8" ht="16.5" customHeight="1">
      <c r="A21" s="47"/>
      <c r="B21" s="81"/>
      <c r="C21" s="81"/>
      <c r="D21" s="81"/>
      <c r="E21" s="81"/>
      <c r="F21" s="81"/>
      <c r="G21" s="81"/>
      <c r="H21" s="81"/>
    </row>
    <row r="22" spans="1:8" ht="16.5" customHeight="1">
      <c r="A22" s="73" t="s">
        <v>545</v>
      </c>
      <c r="B22" s="74">
        <f t="shared" ref="B22:H22" si="5">SUM(B23:B25)</f>
        <v>0</v>
      </c>
      <c r="C22" s="74">
        <f t="shared" si="5"/>
        <v>0</v>
      </c>
      <c r="D22" s="74">
        <f t="shared" si="5"/>
        <v>0</v>
      </c>
      <c r="E22" s="74">
        <f t="shared" si="5"/>
        <v>0</v>
      </c>
      <c r="F22" s="74">
        <f t="shared" si="5"/>
        <v>0</v>
      </c>
      <c r="G22" s="74">
        <f t="shared" si="5"/>
        <v>0</v>
      </c>
      <c r="H22" s="74">
        <f t="shared" si="5"/>
        <v>0</v>
      </c>
    </row>
    <row r="23" spans="1:8">
      <c r="A23" s="82" t="s">
        <v>142</v>
      </c>
      <c r="B23" s="76">
        <v>0</v>
      </c>
      <c r="C23" s="76">
        <v>0</v>
      </c>
      <c r="D23" s="76">
        <v>0</v>
      </c>
      <c r="E23" s="76">
        <v>0</v>
      </c>
      <c r="F23" s="76">
        <f>B23+C23-D23+E23</f>
        <v>0</v>
      </c>
      <c r="G23" s="76">
        <v>0</v>
      </c>
      <c r="H23" s="76">
        <v>0</v>
      </c>
    </row>
    <row r="24" spans="1:8">
      <c r="A24" s="82" t="s">
        <v>143</v>
      </c>
      <c r="B24" s="76">
        <v>0</v>
      </c>
      <c r="C24" s="76">
        <v>0</v>
      </c>
      <c r="D24" s="76">
        <v>0</v>
      </c>
      <c r="E24" s="76">
        <v>0</v>
      </c>
      <c r="F24" s="76">
        <f>B24+C24-D24+E24</f>
        <v>0</v>
      </c>
      <c r="G24" s="76">
        <v>0</v>
      </c>
      <c r="H24" s="76">
        <v>0</v>
      </c>
    </row>
    <row r="25" spans="1:8">
      <c r="A25" s="82" t="s">
        <v>144</v>
      </c>
      <c r="B25" s="76">
        <v>0</v>
      </c>
      <c r="C25" s="76">
        <v>0</v>
      </c>
      <c r="D25" s="76">
        <v>0</v>
      </c>
      <c r="E25" s="76">
        <v>0</v>
      </c>
      <c r="F25" s="76">
        <f>B25+C25-D25+E25</f>
        <v>0</v>
      </c>
      <c r="G25" s="76">
        <v>0</v>
      </c>
      <c r="H25" s="76">
        <v>0</v>
      </c>
    </row>
    <row r="26" spans="1:8" ht="16.5" customHeight="1">
      <c r="A26" s="83"/>
      <c r="B26" s="81"/>
      <c r="C26" s="81"/>
      <c r="D26" s="81"/>
      <c r="E26" s="81"/>
      <c r="F26" s="81"/>
      <c r="G26" s="81"/>
      <c r="H26" s="81"/>
    </row>
    <row r="27" spans="1:8" ht="16.5" customHeight="1">
      <c r="A27" s="73" t="s">
        <v>546</v>
      </c>
      <c r="B27" s="74">
        <f>SUM(B28:B30)</f>
        <v>0</v>
      </c>
      <c r="C27" s="74">
        <f t="shared" ref="C27:H27" si="6">SUM(C28:C30)</f>
        <v>0</v>
      </c>
      <c r="D27" s="74">
        <f t="shared" si="6"/>
        <v>0</v>
      </c>
      <c r="E27" s="74">
        <f t="shared" si="6"/>
        <v>0</v>
      </c>
      <c r="F27" s="74">
        <f t="shared" si="6"/>
        <v>0</v>
      </c>
      <c r="G27" s="74">
        <f t="shared" si="6"/>
        <v>0</v>
      </c>
      <c r="H27" s="74">
        <f t="shared" si="6"/>
        <v>0</v>
      </c>
    </row>
    <row r="28" spans="1:8">
      <c r="A28" s="82" t="s">
        <v>145</v>
      </c>
      <c r="B28" s="76">
        <v>0</v>
      </c>
      <c r="C28" s="76">
        <v>0</v>
      </c>
      <c r="D28" s="76">
        <v>0</v>
      </c>
      <c r="E28" s="76">
        <v>0</v>
      </c>
      <c r="F28" s="76">
        <f>B28+C28-D28+E28</f>
        <v>0</v>
      </c>
      <c r="G28" s="76">
        <v>0</v>
      </c>
      <c r="H28" s="76">
        <v>0</v>
      </c>
    </row>
    <row r="29" spans="1:8">
      <c r="A29" s="82" t="s">
        <v>146</v>
      </c>
      <c r="B29" s="76">
        <v>0</v>
      </c>
      <c r="C29" s="76">
        <v>0</v>
      </c>
      <c r="D29" s="76">
        <v>0</v>
      </c>
      <c r="E29" s="76">
        <v>0</v>
      </c>
      <c r="F29" s="76">
        <f>B29+C29-D29+E29</f>
        <v>0</v>
      </c>
      <c r="G29" s="76">
        <v>0</v>
      </c>
      <c r="H29" s="76">
        <v>0</v>
      </c>
    </row>
    <row r="30" spans="1:8" ht="15.75" customHeight="1">
      <c r="A30" s="82" t="s">
        <v>147</v>
      </c>
      <c r="B30" s="76">
        <v>0</v>
      </c>
      <c r="C30" s="76">
        <v>0</v>
      </c>
      <c r="D30" s="76">
        <v>0</v>
      </c>
      <c r="E30" s="76">
        <v>0</v>
      </c>
      <c r="F30" s="76">
        <f>B30+C30-D30+E30</f>
        <v>0</v>
      </c>
      <c r="G30" s="76">
        <v>0</v>
      </c>
      <c r="H30" s="76">
        <v>0</v>
      </c>
    </row>
    <row r="31" spans="1:8">
      <c r="A31" s="84" t="s">
        <v>148</v>
      </c>
      <c r="B31" s="85"/>
      <c r="C31" s="85"/>
      <c r="D31" s="85"/>
      <c r="E31" s="85"/>
      <c r="F31" s="85"/>
      <c r="G31" s="85"/>
      <c r="H31" s="85"/>
    </row>
    <row r="32" spans="1:8">
      <c r="A32" s="11"/>
    </row>
    <row r="33" spans="1:8" ht="14.45" customHeight="1">
      <c r="A33" s="212" t="s">
        <v>547</v>
      </c>
      <c r="B33" s="212"/>
      <c r="C33" s="212"/>
      <c r="D33" s="212"/>
      <c r="E33" s="212"/>
      <c r="F33" s="212"/>
      <c r="G33" s="212"/>
      <c r="H33" s="212"/>
    </row>
    <row r="34" spans="1:8" ht="14.45" customHeight="1">
      <c r="A34" s="212"/>
      <c r="B34" s="212"/>
      <c r="C34" s="212"/>
      <c r="D34" s="212"/>
      <c r="E34" s="212"/>
      <c r="F34" s="212"/>
      <c r="G34" s="212"/>
      <c r="H34" s="212"/>
    </row>
    <row r="35" spans="1:8" ht="14.45" customHeight="1">
      <c r="A35" s="212"/>
      <c r="B35" s="212"/>
      <c r="C35" s="212"/>
      <c r="D35" s="212"/>
      <c r="E35" s="212"/>
      <c r="F35" s="212"/>
      <c r="G35" s="212"/>
      <c r="H35" s="212"/>
    </row>
    <row r="36" spans="1:8" ht="14.45" customHeight="1">
      <c r="A36" s="212"/>
      <c r="B36" s="212"/>
      <c r="C36" s="212"/>
      <c r="D36" s="212"/>
      <c r="E36" s="212"/>
      <c r="F36" s="212"/>
      <c r="G36" s="212"/>
      <c r="H36" s="212"/>
    </row>
    <row r="37" spans="1:8" ht="14.45" customHeight="1">
      <c r="A37" s="212"/>
      <c r="B37" s="212"/>
      <c r="C37" s="212"/>
      <c r="D37" s="212"/>
      <c r="E37" s="212"/>
      <c r="F37" s="212"/>
      <c r="G37" s="212"/>
      <c r="H37" s="212"/>
    </row>
    <row r="38" spans="1:8">
      <c r="A38" s="11"/>
    </row>
    <row r="39" spans="1:8" ht="30">
      <c r="A39" s="69" t="s">
        <v>548</v>
      </c>
      <c r="B39" s="69" t="s">
        <v>549</v>
      </c>
      <c r="C39" s="69" t="s">
        <v>550</v>
      </c>
      <c r="D39" s="69" t="s">
        <v>551</v>
      </c>
      <c r="E39" s="69" t="s">
        <v>552</v>
      </c>
      <c r="F39" s="71" t="s">
        <v>553</v>
      </c>
    </row>
    <row r="40" spans="1:8">
      <c r="A40" s="47"/>
      <c r="B40" s="63"/>
      <c r="C40" s="63"/>
      <c r="D40" s="63"/>
      <c r="E40" s="63"/>
      <c r="F40" s="63"/>
    </row>
    <row r="41" spans="1:8">
      <c r="A41" s="73" t="s">
        <v>149</v>
      </c>
      <c r="B41" s="86">
        <f>SUM(B42:B45)</f>
        <v>0</v>
      </c>
      <c r="C41" s="86">
        <f t="shared" ref="C41:F41" si="7">SUM(C42:C45)</f>
        <v>0</v>
      </c>
      <c r="D41" s="86">
        <f t="shared" si="7"/>
        <v>0</v>
      </c>
      <c r="E41" s="86">
        <f t="shared" si="7"/>
        <v>0</v>
      </c>
      <c r="F41" s="86">
        <f t="shared" si="7"/>
        <v>0</v>
      </c>
    </row>
    <row r="42" spans="1:8">
      <c r="A42" s="82" t="s">
        <v>150</v>
      </c>
      <c r="B42" s="87">
        <v>0</v>
      </c>
      <c r="C42" s="87">
        <v>0</v>
      </c>
      <c r="D42" s="87">
        <v>0</v>
      </c>
      <c r="E42" s="87">
        <v>0</v>
      </c>
      <c r="F42" s="87">
        <v>0</v>
      </c>
      <c r="G42" s="13"/>
      <c r="H42" s="13"/>
    </row>
    <row r="43" spans="1:8">
      <c r="A43" s="82" t="s">
        <v>151</v>
      </c>
      <c r="B43" s="87">
        <v>0</v>
      </c>
      <c r="C43" s="87">
        <v>0</v>
      </c>
      <c r="D43" s="87">
        <v>0</v>
      </c>
      <c r="E43" s="87">
        <v>0</v>
      </c>
      <c r="F43" s="87">
        <v>0</v>
      </c>
      <c r="G43" s="13"/>
      <c r="H43" s="13"/>
    </row>
    <row r="44" spans="1:8">
      <c r="A44" s="82" t="s">
        <v>152</v>
      </c>
      <c r="B44" s="87">
        <v>0</v>
      </c>
      <c r="C44" s="87">
        <v>0</v>
      </c>
      <c r="D44" s="87">
        <v>0</v>
      </c>
      <c r="E44" s="87">
        <v>0</v>
      </c>
      <c r="F44" s="87">
        <v>0</v>
      </c>
      <c r="G44" s="13"/>
      <c r="H44" s="13"/>
    </row>
    <row r="45" spans="1:8">
      <c r="A45" s="88" t="s">
        <v>148</v>
      </c>
      <c r="B45" s="64"/>
      <c r="C45" s="64"/>
      <c r="D45" s="64"/>
      <c r="E45" s="64"/>
      <c r="F45" s="64"/>
    </row>
    <row r="46" spans="1:8">
      <c r="A46" t="s">
        <v>528</v>
      </c>
    </row>
  </sheetData>
  <mergeCells count="7">
    <mergeCell ref="A1:F1"/>
    <mergeCell ref="G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L22"/>
  <sheetViews>
    <sheetView showGridLines="0" zoomScale="60" zoomScaleNormal="60" workbookViewId="0">
      <selection activeCell="A6" sqref="A6"/>
    </sheetView>
  </sheetViews>
  <sheetFormatPr baseColWidth="10" defaultColWidth="11" defaultRowHeight="15"/>
  <cols>
    <col min="1" max="1" width="66" customWidth="1"/>
    <col min="2" max="11" width="21.7109375" customWidth="1"/>
  </cols>
  <sheetData>
    <row r="1" spans="1:12" ht="21">
      <c r="A1" s="214" t="s">
        <v>153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89"/>
    </row>
    <row r="2" spans="1:12" ht="14.45" customHeight="1">
      <c r="A2" s="203" t="s">
        <v>529</v>
      </c>
      <c r="B2" s="204"/>
      <c r="C2" s="204"/>
      <c r="D2" s="204"/>
      <c r="E2" s="204"/>
      <c r="F2" s="204"/>
      <c r="G2" s="204"/>
      <c r="H2" s="204"/>
      <c r="I2" s="204"/>
      <c r="J2" s="204"/>
      <c r="K2" s="205"/>
    </row>
    <row r="3" spans="1:12">
      <c r="A3" s="206" t="s">
        <v>154</v>
      </c>
      <c r="B3" s="207"/>
      <c r="C3" s="207"/>
      <c r="D3" s="207"/>
      <c r="E3" s="207"/>
      <c r="F3" s="207"/>
      <c r="G3" s="207"/>
      <c r="H3" s="207"/>
      <c r="I3" s="207"/>
      <c r="J3" s="207"/>
      <c r="K3" s="208"/>
    </row>
    <row r="4" spans="1:12">
      <c r="A4" s="206" t="s">
        <v>544</v>
      </c>
      <c r="B4" s="207"/>
      <c r="C4" s="207"/>
      <c r="D4" s="207"/>
      <c r="E4" s="207"/>
      <c r="F4" s="207"/>
      <c r="G4" s="207"/>
      <c r="H4" s="207"/>
      <c r="I4" s="207"/>
      <c r="J4" s="207"/>
      <c r="K4" s="208"/>
    </row>
    <row r="5" spans="1:12">
      <c r="A5" s="206" t="s">
        <v>2</v>
      </c>
      <c r="B5" s="207"/>
      <c r="C5" s="207"/>
      <c r="D5" s="207"/>
      <c r="E5" s="207"/>
      <c r="F5" s="207"/>
      <c r="G5" s="207"/>
      <c r="H5" s="207"/>
      <c r="I5" s="207"/>
      <c r="J5" s="207"/>
      <c r="K5" s="208"/>
    </row>
    <row r="6" spans="1:12" ht="72.75" customHeight="1">
      <c r="A6" s="71" t="s">
        <v>155</v>
      </c>
      <c r="B6" s="71" t="s">
        <v>156</v>
      </c>
      <c r="C6" s="71" t="s">
        <v>157</v>
      </c>
      <c r="D6" s="71" t="s">
        <v>158</v>
      </c>
      <c r="E6" s="71" t="s">
        <v>159</v>
      </c>
      <c r="F6" s="71" t="s">
        <v>160</v>
      </c>
      <c r="G6" s="71" t="s">
        <v>161</v>
      </c>
      <c r="H6" s="71" t="s">
        <v>162</v>
      </c>
      <c r="I6" s="44" t="s">
        <v>554</v>
      </c>
      <c r="J6" s="44" t="s">
        <v>555</v>
      </c>
      <c r="K6" s="44" t="s">
        <v>556</v>
      </c>
    </row>
    <row r="7" spans="1:12">
      <c r="A7" s="90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2">
      <c r="A8" s="46" t="s">
        <v>163</v>
      </c>
      <c r="B8" s="20"/>
      <c r="C8" s="20"/>
      <c r="D8" s="20"/>
      <c r="E8" s="91">
        <f>SUM(E9:E12)</f>
        <v>0</v>
      </c>
      <c r="F8" s="92"/>
      <c r="G8" s="91">
        <f>SUM(G9:G12)</f>
        <v>0</v>
      </c>
      <c r="H8" s="91">
        <f>SUM(H9:H12)</f>
        <v>0</v>
      </c>
      <c r="I8" s="91">
        <f>SUM(I9:I12)</f>
        <v>0</v>
      </c>
      <c r="J8" s="91">
        <f>SUM(J9:J12)</f>
        <v>0</v>
      </c>
      <c r="K8" s="91">
        <f>SUM(K9:K12)</f>
        <v>0</v>
      </c>
    </row>
    <row r="9" spans="1:12">
      <c r="A9" s="93" t="s">
        <v>164</v>
      </c>
      <c r="B9" s="94"/>
      <c r="C9" s="94"/>
      <c r="D9" s="94"/>
      <c r="E9" s="95">
        <v>0</v>
      </c>
      <c r="F9" s="96"/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13"/>
    </row>
    <row r="10" spans="1:12">
      <c r="A10" s="93" t="s">
        <v>165</v>
      </c>
      <c r="B10" s="94"/>
      <c r="C10" s="94"/>
      <c r="D10" s="94"/>
      <c r="E10" s="95">
        <v>0</v>
      </c>
      <c r="F10" s="96"/>
      <c r="G10" s="95">
        <v>0</v>
      </c>
      <c r="H10" s="95">
        <v>0</v>
      </c>
      <c r="I10" s="95">
        <v>0</v>
      </c>
      <c r="J10" s="95">
        <v>0</v>
      </c>
      <c r="K10" s="95">
        <v>0</v>
      </c>
      <c r="L10" s="13"/>
    </row>
    <row r="11" spans="1:12">
      <c r="A11" s="93" t="s">
        <v>166</v>
      </c>
      <c r="B11" s="94"/>
      <c r="C11" s="94"/>
      <c r="D11" s="94"/>
      <c r="E11" s="95">
        <v>0</v>
      </c>
      <c r="F11" s="96"/>
      <c r="G11" s="95">
        <v>0</v>
      </c>
      <c r="H11" s="95">
        <v>0</v>
      </c>
      <c r="I11" s="95">
        <v>0</v>
      </c>
      <c r="J11" s="95">
        <v>0</v>
      </c>
      <c r="K11" s="95">
        <v>0</v>
      </c>
      <c r="L11" s="13"/>
    </row>
    <row r="12" spans="1:12">
      <c r="A12" s="93" t="s">
        <v>167</v>
      </c>
      <c r="B12" s="94"/>
      <c r="C12" s="94"/>
      <c r="D12" s="94"/>
      <c r="E12" s="95">
        <v>0</v>
      </c>
      <c r="F12" s="96"/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13"/>
    </row>
    <row r="13" spans="1:12">
      <c r="A13" s="97"/>
      <c r="B13" s="98"/>
      <c r="C13" s="98"/>
      <c r="D13" s="98"/>
      <c r="E13" s="99"/>
      <c r="F13" s="100"/>
      <c r="G13" s="99"/>
      <c r="H13" s="99"/>
      <c r="I13" s="99"/>
      <c r="J13" s="99"/>
      <c r="K13" s="99"/>
    </row>
    <row r="14" spans="1:12">
      <c r="A14" s="46" t="s">
        <v>168</v>
      </c>
      <c r="B14" s="20"/>
      <c r="C14" s="20"/>
      <c r="D14" s="20"/>
      <c r="E14" s="91">
        <f>SUM(E15:E18)</f>
        <v>0</v>
      </c>
      <c r="F14" s="92"/>
      <c r="G14" s="91">
        <f>SUM(G15:G18)</f>
        <v>0</v>
      </c>
      <c r="H14" s="91">
        <f>SUM(H15:H18)</f>
        <v>0</v>
      </c>
      <c r="I14" s="91">
        <f>SUM(I15:I18)</f>
        <v>0</v>
      </c>
      <c r="J14" s="91">
        <f>SUM(J15:J18)</f>
        <v>0</v>
      </c>
      <c r="K14" s="91">
        <f>SUM(K15:K18)</f>
        <v>0</v>
      </c>
    </row>
    <row r="15" spans="1:12">
      <c r="A15" s="93" t="s">
        <v>169</v>
      </c>
      <c r="B15" s="94"/>
      <c r="C15" s="94"/>
      <c r="D15" s="94"/>
      <c r="E15" s="95">
        <v>0</v>
      </c>
      <c r="F15" s="96"/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13"/>
    </row>
    <row r="16" spans="1:12">
      <c r="A16" s="93" t="s">
        <v>170</v>
      </c>
      <c r="B16" s="94"/>
      <c r="C16" s="94"/>
      <c r="D16" s="94"/>
      <c r="E16" s="95">
        <v>0</v>
      </c>
      <c r="F16" s="96"/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13"/>
    </row>
    <row r="17" spans="1:11">
      <c r="A17" s="93" t="s">
        <v>171</v>
      </c>
      <c r="B17" s="94"/>
      <c r="C17" s="94"/>
      <c r="D17" s="94"/>
      <c r="E17" s="95">
        <v>0</v>
      </c>
      <c r="F17" s="96"/>
      <c r="G17" s="95">
        <v>0</v>
      </c>
      <c r="H17" s="95">
        <v>0</v>
      </c>
      <c r="I17" s="95">
        <v>0</v>
      </c>
      <c r="J17" s="95">
        <v>0</v>
      </c>
      <c r="K17" s="95">
        <v>0</v>
      </c>
    </row>
    <row r="18" spans="1:11">
      <c r="A18" s="93" t="s">
        <v>172</v>
      </c>
      <c r="B18" s="94"/>
      <c r="C18" s="94"/>
      <c r="D18" s="94"/>
      <c r="E18" s="95">
        <v>0</v>
      </c>
      <c r="F18" s="96"/>
      <c r="G18" s="95">
        <v>0</v>
      </c>
      <c r="H18" s="95">
        <v>0</v>
      </c>
      <c r="I18" s="95">
        <v>0</v>
      </c>
      <c r="J18" s="95">
        <v>0</v>
      </c>
      <c r="K18" s="95">
        <v>0</v>
      </c>
    </row>
    <row r="19" spans="1:11">
      <c r="A19" s="97"/>
      <c r="B19" s="98"/>
      <c r="C19" s="98"/>
      <c r="D19" s="98"/>
      <c r="E19" s="99"/>
      <c r="F19" s="100"/>
      <c r="G19" s="99"/>
      <c r="H19" s="99"/>
      <c r="I19" s="99"/>
      <c r="J19" s="99"/>
      <c r="K19" s="99"/>
    </row>
    <row r="20" spans="1:11">
      <c r="A20" s="46" t="s">
        <v>173</v>
      </c>
      <c r="B20" s="20"/>
      <c r="C20" s="20"/>
      <c r="D20" s="20"/>
      <c r="E20" s="91">
        <f>E8+E14</f>
        <v>0</v>
      </c>
      <c r="F20" s="92"/>
      <c r="G20" s="91">
        <f>G8+G14</f>
        <v>0</v>
      </c>
      <c r="H20" s="91">
        <f>H8+H14</f>
        <v>0</v>
      </c>
      <c r="I20" s="91">
        <f>I8+I14</f>
        <v>0</v>
      </c>
      <c r="J20" s="91">
        <f>J8+J14</f>
        <v>0</v>
      </c>
      <c r="K20" s="91">
        <f>K8+K14</f>
        <v>0</v>
      </c>
    </row>
    <row r="21" spans="1:11">
      <c r="A21" s="192"/>
      <c r="B21" s="193"/>
      <c r="C21" s="193"/>
      <c r="D21" s="193"/>
      <c r="E21" s="193"/>
      <c r="F21" s="193"/>
      <c r="G21" s="194"/>
      <c r="H21" s="194"/>
      <c r="I21" s="194"/>
      <c r="J21" s="194"/>
      <c r="K21" s="194"/>
    </row>
    <row r="22" spans="1:11">
      <c r="A22" t="s">
        <v>528</v>
      </c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K76"/>
  <sheetViews>
    <sheetView showGridLines="0" zoomScale="75" zoomScaleNormal="75" workbookViewId="0">
      <selection activeCell="A6" sqref="A6"/>
    </sheetView>
  </sheetViews>
  <sheetFormatPr baseColWidth="10" defaultColWidth="11" defaultRowHeight="1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>
      <c r="A1" s="214" t="s">
        <v>174</v>
      </c>
      <c r="B1" s="214"/>
      <c r="C1" s="214"/>
      <c r="D1" s="214"/>
      <c r="E1" s="89"/>
      <c r="F1" s="89"/>
      <c r="G1" s="89"/>
      <c r="H1" s="89"/>
      <c r="I1" s="89"/>
      <c r="J1" s="89"/>
      <c r="K1" s="89"/>
    </row>
    <row r="2" spans="1:11">
      <c r="A2" s="203" t="s">
        <v>529</v>
      </c>
      <c r="B2" s="204"/>
      <c r="C2" s="204"/>
      <c r="D2" s="205"/>
    </row>
    <row r="3" spans="1:11">
      <c r="A3" s="206" t="s">
        <v>175</v>
      </c>
      <c r="B3" s="207"/>
      <c r="C3" s="207"/>
      <c r="D3" s="208"/>
    </row>
    <row r="4" spans="1:11">
      <c r="A4" s="206" t="s">
        <v>544</v>
      </c>
      <c r="B4" s="207"/>
      <c r="C4" s="207"/>
      <c r="D4" s="208"/>
    </row>
    <row r="5" spans="1:11">
      <c r="A5" s="215" t="s">
        <v>2</v>
      </c>
      <c r="B5" s="216"/>
      <c r="C5" s="216"/>
      <c r="D5" s="217"/>
    </row>
    <row r="7" spans="1:11" ht="30">
      <c r="A7" s="102" t="s">
        <v>5</v>
      </c>
      <c r="B7" s="71" t="s">
        <v>176</v>
      </c>
      <c r="C7" s="71" t="s">
        <v>177</v>
      </c>
      <c r="D7" s="71" t="s">
        <v>178</v>
      </c>
    </row>
    <row r="8" spans="1:11">
      <c r="A8" s="56" t="s">
        <v>179</v>
      </c>
      <c r="B8" s="103">
        <f>SUM(B9:B11)</f>
        <v>16590200.68</v>
      </c>
      <c r="C8" s="103">
        <f>SUM(C9:C11)</f>
        <v>15530225.09</v>
      </c>
      <c r="D8" s="103">
        <f>SUM(D9:D11)</f>
        <v>15530225.09</v>
      </c>
    </row>
    <row r="9" spans="1:11">
      <c r="A9" s="104" t="s">
        <v>180</v>
      </c>
      <c r="B9" s="105">
        <v>16590200.68</v>
      </c>
      <c r="C9" s="105">
        <v>15530225.09</v>
      </c>
      <c r="D9" s="105">
        <v>15530225.09</v>
      </c>
    </row>
    <row r="10" spans="1:11">
      <c r="A10" s="104" t="s">
        <v>181</v>
      </c>
      <c r="B10" s="105">
        <v>0</v>
      </c>
      <c r="C10" s="105">
        <v>0</v>
      </c>
      <c r="D10" s="105">
        <v>0</v>
      </c>
    </row>
    <row r="11" spans="1:11">
      <c r="A11" s="104" t="s">
        <v>182</v>
      </c>
      <c r="B11" s="105">
        <f>B44</f>
        <v>0</v>
      </c>
      <c r="C11" s="105">
        <f>C44</f>
        <v>0</v>
      </c>
      <c r="D11" s="105">
        <f>D44</f>
        <v>0</v>
      </c>
    </row>
    <row r="12" spans="1:11">
      <c r="A12" s="49"/>
      <c r="B12" s="106"/>
      <c r="C12" s="106"/>
      <c r="D12" s="106"/>
    </row>
    <row r="13" spans="1:11">
      <c r="A13" s="56" t="s">
        <v>183</v>
      </c>
      <c r="B13" s="103">
        <f>SUM(B14:B15)</f>
        <v>16590200.68</v>
      </c>
      <c r="C13" s="103">
        <f t="shared" ref="C13:D13" si="0">SUM(C14:C15)</f>
        <v>16353153.49</v>
      </c>
      <c r="D13" s="103">
        <f t="shared" si="0"/>
        <v>16353153.49</v>
      </c>
    </row>
    <row r="14" spans="1:11">
      <c r="A14" s="104" t="s">
        <v>184</v>
      </c>
      <c r="B14" s="105">
        <v>16590200.68</v>
      </c>
      <c r="C14" s="105">
        <v>16353153.49</v>
      </c>
      <c r="D14" s="105">
        <v>16353153.49</v>
      </c>
    </row>
    <row r="15" spans="1:11">
      <c r="A15" s="104" t="s">
        <v>185</v>
      </c>
      <c r="B15" s="105">
        <v>0</v>
      </c>
      <c r="C15" s="105">
        <v>0</v>
      </c>
      <c r="D15" s="105">
        <v>0</v>
      </c>
    </row>
    <row r="16" spans="1:11">
      <c r="A16" s="49"/>
      <c r="B16" s="106"/>
      <c r="C16" s="106"/>
      <c r="D16" s="106"/>
    </row>
    <row r="17" spans="1:4">
      <c r="A17" s="56" t="s">
        <v>186</v>
      </c>
      <c r="B17" s="107">
        <v>0</v>
      </c>
      <c r="C17" s="103">
        <f>C18+C19</f>
        <v>2369886.2200000002</v>
      </c>
      <c r="D17" s="103">
        <f>D18+D19</f>
        <v>2369886.2200000002</v>
      </c>
    </row>
    <row r="18" spans="1:4">
      <c r="A18" s="104" t="s">
        <v>187</v>
      </c>
      <c r="B18" s="108">
        <v>0</v>
      </c>
      <c r="C18" s="105">
        <v>2369886.2200000002</v>
      </c>
      <c r="D18" s="105">
        <v>2369886.2200000002</v>
      </c>
    </row>
    <row r="19" spans="1:4">
      <c r="A19" s="104" t="s">
        <v>188</v>
      </c>
      <c r="B19" s="108">
        <v>0</v>
      </c>
      <c r="C19" s="105">
        <v>0</v>
      </c>
      <c r="D19" s="105">
        <v>0</v>
      </c>
    </row>
    <row r="20" spans="1:4">
      <c r="A20" s="49"/>
      <c r="B20" s="106"/>
      <c r="C20" s="106"/>
      <c r="D20" s="106"/>
    </row>
    <row r="21" spans="1:4">
      <c r="A21" s="56" t="s">
        <v>189</v>
      </c>
      <c r="B21" s="103">
        <f>B8-B13+B17</f>
        <v>0</v>
      </c>
      <c r="C21" s="103">
        <f>C8-C13+C17</f>
        <v>1546957.8199999998</v>
      </c>
      <c r="D21" s="103">
        <f>D8-D13+D17</f>
        <v>1546957.8199999998</v>
      </c>
    </row>
    <row r="22" spans="1:4">
      <c r="A22" s="56"/>
      <c r="B22" s="106"/>
      <c r="C22" s="106"/>
      <c r="D22" s="106"/>
    </row>
    <row r="23" spans="1:4">
      <c r="A23" s="56" t="s">
        <v>190</v>
      </c>
      <c r="B23" s="103">
        <f>B21-B11</f>
        <v>0</v>
      </c>
      <c r="C23" s="103">
        <f>C21-C11</f>
        <v>1546957.8199999998</v>
      </c>
      <c r="D23" s="103">
        <f>D21-D11</f>
        <v>1546957.8199999998</v>
      </c>
    </row>
    <row r="24" spans="1:4">
      <c r="A24" s="56"/>
      <c r="B24" s="109"/>
      <c r="C24" s="109"/>
      <c r="D24" s="109"/>
    </row>
    <row r="25" spans="1:4">
      <c r="A25" s="110" t="s">
        <v>191</v>
      </c>
      <c r="B25" s="103">
        <f>B23-B17</f>
        <v>0</v>
      </c>
      <c r="C25" s="103">
        <f>C23-C17</f>
        <v>-822928.40000000037</v>
      </c>
      <c r="D25" s="103">
        <f>D23-D17</f>
        <v>-822928.40000000037</v>
      </c>
    </row>
    <row r="26" spans="1:4">
      <c r="A26" s="195"/>
      <c r="B26" s="196"/>
      <c r="C26" s="196"/>
      <c r="D26" s="196"/>
    </row>
    <row r="27" spans="1:4">
      <c r="A27" s="11"/>
      <c r="B27" s="111"/>
      <c r="C27" s="111"/>
      <c r="D27" s="111"/>
    </row>
    <row r="28" spans="1:4">
      <c r="A28" s="102" t="s">
        <v>5</v>
      </c>
      <c r="B28" s="112" t="s">
        <v>192</v>
      </c>
      <c r="C28" s="112" t="s">
        <v>177</v>
      </c>
      <c r="D28" s="112" t="s">
        <v>193</v>
      </c>
    </row>
    <row r="29" spans="1:4">
      <c r="A29" s="56" t="s">
        <v>194</v>
      </c>
      <c r="B29" s="113">
        <f>SUM(B30:B31)</f>
        <v>0</v>
      </c>
      <c r="C29" s="113">
        <f>SUM(C30:C31)</f>
        <v>0</v>
      </c>
      <c r="D29" s="113">
        <f>SUM(D30:D31)</f>
        <v>0</v>
      </c>
    </row>
    <row r="30" spans="1:4">
      <c r="A30" s="104" t="s">
        <v>195</v>
      </c>
      <c r="B30" s="114">
        <v>0</v>
      </c>
      <c r="C30" s="114">
        <v>0</v>
      </c>
      <c r="D30" s="114">
        <v>0</v>
      </c>
    </row>
    <row r="31" spans="1:4">
      <c r="A31" s="104" t="s">
        <v>196</v>
      </c>
      <c r="B31" s="114">
        <v>0</v>
      </c>
      <c r="C31" s="114">
        <v>0</v>
      </c>
      <c r="D31" s="114">
        <v>0</v>
      </c>
    </row>
    <row r="32" spans="1:4">
      <c r="A32" s="47"/>
      <c r="B32" s="115"/>
      <c r="C32" s="115"/>
      <c r="D32" s="115"/>
    </row>
    <row r="33" spans="1:4">
      <c r="A33" s="56" t="s">
        <v>197</v>
      </c>
      <c r="B33" s="113">
        <f>B25+B29</f>
        <v>0</v>
      </c>
      <c r="C33" s="113">
        <f>C25+C29</f>
        <v>-822928.40000000037</v>
      </c>
      <c r="D33" s="113">
        <f>D25+D29</f>
        <v>-822928.40000000037</v>
      </c>
    </row>
    <row r="34" spans="1:4">
      <c r="A34" s="192"/>
      <c r="B34" s="197"/>
      <c r="C34" s="197"/>
      <c r="D34" s="197"/>
    </row>
    <row r="35" spans="1:4">
      <c r="A35" s="11"/>
      <c r="B35" s="111"/>
      <c r="C35" s="111"/>
      <c r="D35" s="111"/>
    </row>
    <row r="36" spans="1:4" ht="30">
      <c r="A36" s="102" t="s">
        <v>5</v>
      </c>
      <c r="B36" s="112" t="s">
        <v>176</v>
      </c>
      <c r="C36" s="112" t="s">
        <v>177</v>
      </c>
      <c r="D36" s="112" t="s">
        <v>178</v>
      </c>
    </row>
    <row r="37" spans="1:4">
      <c r="A37" s="56" t="s">
        <v>198</v>
      </c>
      <c r="B37" s="113">
        <f>SUM(B38:B39)</f>
        <v>0</v>
      </c>
      <c r="C37" s="113">
        <f>SUM(C38:C39)</f>
        <v>0</v>
      </c>
      <c r="D37" s="113">
        <f>SUM(D38:D39)</f>
        <v>0</v>
      </c>
    </row>
    <row r="38" spans="1:4">
      <c r="A38" s="104" t="s">
        <v>199</v>
      </c>
      <c r="B38" s="114">
        <v>0</v>
      </c>
      <c r="C38" s="114">
        <v>0</v>
      </c>
      <c r="D38" s="114">
        <v>0</v>
      </c>
    </row>
    <row r="39" spans="1:4">
      <c r="A39" s="104" t="s">
        <v>200</v>
      </c>
      <c r="B39" s="114">
        <v>0</v>
      </c>
      <c r="C39" s="114">
        <v>0</v>
      </c>
      <c r="D39" s="114">
        <v>0</v>
      </c>
    </row>
    <row r="40" spans="1:4">
      <c r="A40" s="56" t="s">
        <v>201</v>
      </c>
      <c r="B40" s="113">
        <f>SUM(B41:B42)</f>
        <v>0</v>
      </c>
      <c r="C40" s="113">
        <f>SUM(C41:C42)</f>
        <v>0</v>
      </c>
      <c r="D40" s="113">
        <f>SUM(D41:D42)</f>
        <v>0</v>
      </c>
    </row>
    <row r="41" spans="1:4">
      <c r="A41" s="104" t="s">
        <v>202</v>
      </c>
      <c r="B41" s="114">
        <v>0</v>
      </c>
      <c r="C41" s="114">
        <v>0</v>
      </c>
      <c r="D41" s="114">
        <v>0</v>
      </c>
    </row>
    <row r="42" spans="1:4">
      <c r="A42" s="104" t="s">
        <v>203</v>
      </c>
      <c r="B42" s="114">
        <v>0</v>
      </c>
      <c r="C42" s="114">
        <v>0</v>
      </c>
      <c r="D42" s="114">
        <v>0</v>
      </c>
    </row>
    <row r="43" spans="1:4">
      <c r="A43" s="47"/>
      <c r="B43" s="115"/>
      <c r="C43" s="115"/>
      <c r="D43" s="115"/>
    </row>
    <row r="44" spans="1:4">
      <c r="A44" s="56" t="s">
        <v>204</v>
      </c>
      <c r="B44" s="113">
        <f>B37-B40</f>
        <v>0</v>
      </c>
      <c r="C44" s="113">
        <f>C37-C40</f>
        <v>0</v>
      </c>
      <c r="D44" s="113">
        <f>D37-D40</f>
        <v>0</v>
      </c>
    </row>
    <row r="45" spans="1:4">
      <c r="A45" s="198"/>
      <c r="B45" s="199"/>
      <c r="C45" s="199"/>
      <c r="D45" s="199"/>
    </row>
    <row r="46" spans="1:4">
      <c r="B46" s="111"/>
      <c r="C46" s="111"/>
      <c r="D46" s="111"/>
    </row>
    <row r="47" spans="1:4" ht="30">
      <c r="A47" s="102" t="s">
        <v>5</v>
      </c>
      <c r="B47" s="112" t="s">
        <v>176</v>
      </c>
      <c r="C47" s="112" t="s">
        <v>177</v>
      </c>
      <c r="D47" s="112" t="s">
        <v>178</v>
      </c>
    </row>
    <row r="48" spans="1:4">
      <c r="A48" s="116" t="s">
        <v>205</v>
      </c>
      <c r="B48" s="117">
        <v>16590200.68</v>
      </c>
      <c r="C48" s="117">
        <v>15530225.09</v>
      </c>
      <c r="D48" s="117">
        <v>15530225.09</v>
      </c>
    </row>
    <row r="49" spans="1:4">
      <c r="A49" s="118" t="s">
        <v>206</v>
      </c>
      <c r="B49" s="113">
        <f>B50-B51</f>
        <v>0</v>
      </c>
      <c r="C49" s="113">
        <f>C50-C51</f>
        <v>0</v>
      </c>
      <c r="D49" s="113">
        <f>D50-D51</f>
        <v>0</v>
      </c>
    </row>
    <row r="50" spans="1:4">
      <c r="A50" s="119" t="s">
        <v>199</v>
      </c>
      <c r="B50" s="114">
        <v>0</v>
      </c>
      <c r="C50" s="114">
        <v>0</v>
      </c>
      <c r="D50" s="114">
        <v>0</v>
      </c>
    </row>
    <row r="51" spans="1:4">
      <c r="A51" s="119" t="s">
        <v>202</v>
      </c>
      <c r="B51" s="114">
        <v>0</v>
      </c>
      <c r="C51" s="114">
        <v>0</v>
      </c>
      <c r="D51" s="114">
        <v>0</v>
      </c>
    </row>
    <row r="52" spans="1:4">
      <c r="A52" s="47"/>
      <c r="B52" s="115"/>
      <c r="C52" s="115"/>
      <c r="D52" s="115"/>
    </row>
    <row r="53" spans="1:4">
      <c r="A53" s="104" t="s">
        <v>184</v>
      </c>
      <c r="B53" s="114">
        <v>16590200.68</v>
      </c>
      <c r="C53" s="114">
        <v>16353153.49</v>
      </c>
      <c r="D53" s="114">
        <v>16353153.49</v>
      </c>
    </row>
    <row r="54" spans="1:4">
      <c r="A54" s="47"/>
      <c r="B54" s="115"/>
      <c r="C54" s="115"/>
      <c r="D54" s="115"/>
    </row>
    <row r="55" spans="1:4">
      <c r="A55" s="104" t="s">
        <v>187</v>
      </c>
      <c r="B55" s="120"/>
      <c r="C55" s="114">
        <v>2369886.2200000002</v>
      </c>
      <c r="D55" s="114">
        <v>2369886.2200000002</v>
      </c>
    </row>
    <row r="56" spans="1:4">
      <c r="A56" s="47"/>
      <c r="B56" s="115"/>
      <c r="C56" s="115"/>
      <c r="D56" s="115"/>
    </row>
    <row r="57" spans="1:4">
      <c r="A57" s="110" t="s">
        <v>207</v>
      </c>
      <c r="B57" s="113">
        <f>B48+B49-B53+B55</f>
        <v>0</v>
      </c>
      <c r="C57" s="113">
        <f>C48+C49-C53+C55</f>
        <v>1546957.8199999998</v>
      </c>
      <c r="D57" s="113">
        <f>D48+D49-D53+D55</f>
        <v>1546957.8199999998</v>
      </c>
    </row>
    <row r="58" spans="1:4">
      <c r="A58" s="121"/>
      <c r="B58" s="122"/>
      <c r="C58" s="122"/>
      <c r="D58" s="122"/>
    </row>
    <row r="59" spans="1:4">
      <c r="A59" s="110" t="s">
        <v>208</v>
      </c>
      <c r="B59" s="113">
        <f>B57-B49</f>
        <v>0</v>
      </c>
      <c r="C59" s="113">
        <f>C57-C49</f>
        <v>1546957.8199999998</v>
      </c>
      <c r="D59" s="113">
        <f>D57-D49</f>
        <v>1546957.8199999998</v>
      </c>
    </row>
    <row r="60" spans="1:4">
      <c r="A60" s="192"/>
      <c r="B60" s="199"/>
      <c r="C60" s="199"/>
      <c r="D60" s="199"/>
    </row>
    <row r="61" spans="1:4">
      <c r="B61" s="123"/>
      <c r="C61" s="123"/>
      <c r="D61" s="123"/>
    </row>
    <row r="62" spans="1:4" ht="30">
      <c r="A62" s="102" t="s">
        <v>5</v>
      </c>
      <c r="B62" s="112" t="s">
        <v>176</v>
      </c>
      <c r="C62" s="112" t="s">
        <v>177</v>
      </c>
      <c r="D62" s="112" t="s">
        <v>178</v>
      </c>
    </row>
    <row r="63" spans="1:4">
      <c r="A63" s="116" t="s">
        <v>181</v>
      </c>
      <c r="B63" s="124">
        <v>0</v>
      </c>
      <c r="C63" s="124">
        <v>0</v>
      </c>
      <c r="D63" s="124">
        <v>0</v>
      </c>
    </row>
    <row r="64" spans="1:4" ht="30">
      <c r="A64" s="118" t="s">
        <v>209</v>
      </c>
      <c r="B64" s="103">
        <f>B65-B66</f>
        <v>0</v>
      </c>
      <c r="C64" s="103">
        <f>C65-C66</f>
        <v>0</v>
      </c>
      <c r="D64" s="103">
        <f>D65-D66</f>
        <v>0</v>
      </c>
    </row>
    <row r="65" spans="1:4">
      <c r="A65" s="119" t="s">
        <v>200</v>
      </c>
      <c r="B65" s="105">
        <v>0</v>
      </c>
      <c r="C65" s="105">
        <v>0</v>
      </c>
      <c r="D65" s="105">
        <v>0</v>
      </c>
    </row>
    <row r="66" spans="1:4">
      <c r="A66" s="119" t="s">
        <v>203</v>
      </c>
      <c r="B66" s="105">
        <v>0</v>
      </c>
      <c r="C66" s="105">
        <v>0</v>
      </c>
      <c r="D66" s="105">
        <v>0</v>
      </c>
    </row>
    <row r="67" spans="1:4">
      <c r="A67" s="47"/>
      <c r="B67" s="106"/>
      <c r="C67" s="106"/>
      <c r="D67" s="106"/>
    </row>
    <row r="68" spans="1:4">
      <c r="A68" s="104" t="s">
        <v>210</v>
      </c>
      <c r="B68" s="105">
        <v>0</v>
      </c>
      <c r="C68" s="105">
        <v>0</v>
      </c>
      <c r="D68" s="105">
        <v>0</v>
      </c>
    </row>
    <row r="69" spans="1:4">
      <c r="A69" s="47"/>
      <c r="B69" s="106"/>
      <c r="C69" s="106"/>
      <c r="D69" s="106"/>
    </row>
    <row r="70" spans="1:4">
      <c r="A70" s="104" t="s">
        <v>188</v>
      </c>
      <c r="B70" s="125">
        <v>0</v>
      </c>
      <c r="C70" s="105">
        <v>0</v>
      </c>
      <c r="D70" s="105">
        <v>0</v>
      </c>
    </row>
    <row r="71" spans="1:4">
      <c r="A71" s="47"/>
      <c r="B71" s="106"/>
      <c r="C71" s="106"/>
      <c r="D71" s="106"/>
    </row>
    <row r="72" spans="1:4">
      <c r="A72" s="110" t="s">
        <v>211</v>
      </c>
      <c r="B72" s="103">
        <f>B63+B64-B68+B70</f>
        <v>0</v>
      </c>
      <c r="C72" s="103">
        <f>C63+C64-C68+C70</f>
        <v>0</v>
      </c>
      <c r="D72" s="103">
        <f>D63+D64-D68+D70</f>
        <v>0</v>
      </c>
    </row>
    <row r="73" spans="1:4">
      <c r="A73" s="47"/>
      <c r="B73" s="106"/>
      <c r="C73" s="106"/>
      <c r="D73" s="106"/>
    </row>
    <row r="74" spans="1:4">
      <c r="A74" s="110" t="s">
        <v>212</v>
      </c>
      <c r="B74" s="103">
        <f>B72-B64</f>
        <v>0</v>
      </c>
      <c r="C74" s="103">
        <f>C72-C64</f>
        <v>0</v>
      </c>
      <c r="D74" s="103">
        <f>D72-D64</f>
        <v>0</v>
      </c>
    </row>
    <row r="75" spans="1:4">
      <c r="A75" s="192"/>
      <c r="B75" s="200"/>
      <c r="C75" s="200"/>
      <c r="D75" s="200"/>
    </row>
    <row r="76" spans="1:4">
      <c r="A76" t="s">
        <v>528</v>
      </c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H80"/>
  <sheetViews>
    <sheetView showGridLines="0" zoomScale="75" zoomScaleNormal="75" workbookViewId="0">
      <selection activeCell="A6" sqref="A6:A7"/>
    </sheetView>
  </sheetViews>
  <sheetFormatPr baseColWidth="10" defaultColWidth="11" defaultRowHeight="1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>
      <c r="A1" s="221" t="s">
        <v>213</v>
      </c>
      <c r="B1" s="221"/>
      <c r="C1" s="221"/>
      <c r="D1" s="221"/>
      <c r="E1" s="221"/>
      <c r="F1" s="221"/>
      <c r="G1" s="221"/>
      <c r="H1" s="126"/>
    </row>
    <row r="2" spans="1:8">
      <c r="A2" s="203" t="s">
        <v>529</v>
      </c>
      <c r="B2" s="204"/>
      <c r="C2" s="204"/>
      <c r="D2" s="204"/>
      <c r="E2" s="204"/>
      <c r="F2" s="204"/>
      <c r="G2" s="205"/>
    </row>
    <row r="3" spans="1:8">
      <c r="A3" s="206" t="s">
        <v>214</v>
      </c>
      <c r="B3" s="207"/>
      <c r="C3" s="207"/>
      <c r="D3" s="207"/>
      <c r="E3" s="207"/>
      <c r="F3" s="207"/>
      <c r="G3" s="208"/>
    </row>
    <row r="4" spans="1:8">
      <c r="A4" s="206" t="s">
        <v>544</v>
      </c>
      <c r="B4" s="207"/>
      <c r="C4" s="207"/>
      <c r="D4" s="207"/>
      <c r="E4" s="207"/>
      <c r="F4" s="207"/>
      <c r="G4" s="208"/>
    </row>
    <row r="5" spans="1:8">
      <c r="A5" s="215" t="s">
        <v>2</v>
      </c>
      <c r="B5" s="216"/>
      <c r="C5" s="216"/>
      <c r="D5" s="216"/>
      <c r="E5" s="216"/>
      <c r="F5" s="216"/>
      <c r="G5" s="217"/>
    </row>
    <row r="6" spans="1:8">
      <c r="A6" s="218" t="s">
        <v>5</v>
      </c>
      <c r="B6" s="220" t="s">
        <v>215</v>
      </c>
      <c r="C6" s="220"/>
      <c r="D6" s="220"/>
      <c r="E6" s="220"/>
      <c r="F6" s="220"/>
      <c r="G6" s="220" t="s">
        <v>216</v>
      </c>
    </row>
    <row r="7" spans="1:8" ht="30">
      <c r="A7" s="219"/>
      <c r="B7" s="127" t="s">
        <v>217</v>
      </c>
      <c r="C7" s="71" t="s">
        <v>218</v>
      </c>
      <c r="D7" s="127" t="s">
        <v>219</v>
      </c>
      <c r="E7" s="127" t="s">
        <v>177</v>
      </c>
      <c r="F7" s="127" t="s">
        <v>220</v>
      </c>
      <c r="G7" s="220"/>
    </row>
    <row r="8" spans="1:8">
      <c r="A8" s="128" t="s">
        <v>221</v>
      </c>
      <c r="B8" s="129"/>
      <c r="C8" s="129"/>
      <c r="D8" s="129"/>
      <c r="E8" s="129"/>
      <c r="F8" s="129"/>
      <c r="G8" s="129"/>
    </row>
    <row r="9" spans="1:8">
      <c r="A9" s="104" t="s">
        <v>222</v>
      </c>
      <c r="B9" s="114">
        <v>0</v>
      </c>
      <c r="C9" s="114">
        <v>0</v>
      </c>
      <c r="D9" s="114">
        <f>B9+C9</f>
        <v>0</v>
      </c>
      <c r="E9" s="114">
        <v>0</v>
      </c>
      <c r="F9" s="114">
        <v>0</v>
      </c>
      <c r="G9" s="114">
        <f>F9-B9</f>
        <v>0</v>
      </c>
      <c r="H9" s="130"/>
    </row>
    <row r="10" spans="1:8">
      <c r="A10" s="104" t="s">
        <v>223</v>
      </c>
      <c r="B10" s="114">
        <v>0</v>
      </c>
      <c r="C10" s="114">
        <v>0</v>
      </c>
      <c r="D10" s="114">
        <f t="shared" ref="D10:D15" si="0">B10+C10</f>
        <v>0</v>
      </c>
      <c r="E10" s="114">
        <v>0</v>
      </c>
      <c r="F10" s="114">
        <v>0</v>
      </c>
      <c r="G10" s="114">
        <f t="shared" ref="G10:G39" si="1">F10-B10</f>
        <v>0</v>
      </c>
    </row>
    <row r="11" spans="1:8">
      <c r="A11" s="104" t="s">
        <v>224</v>
      </c>
      <c r="B11" s="114">
        <v>0</v>
      </c>
      <c r="C11" s="114">
        <v>0</v>
      </c>
      <c r="D11" s="114">
        <f t="shared" si="0"/>
        <v>0</v>
      </c>
      <c r="E11" s="114">
        <v>0</v>
      </c>
      <c r="F11" s="114">
        <v>0</v>
      </c>
      <c r="G11" s="114">
        <f t="shared" si="1"/>
        <v>0</v>
      </c>
    </row>
    <row r="12" spans="1:8">
      <c r="A12" s="104" t="s">
        <v>225</v>
      </c>
      <c r="B12" s="114">
        <v>0</v>
      </c>
      <c r="C12" s="114">
        <v>0</v>
      </c>
      <c r="D12" s="114">
        <f t="shared" si="0"/>
        <v>0</v>
      </c>
      <c r="E12" s="114">
        <v>0</v>
      </c>
      <c r="F12" s="114">
        <v>0</v>
      </c>
      <c r="G12" s="114">
        <f t="shared" si="1"/>
        <v>0</v>
      </c>
    </row>
    <row r="13" spans="1:8">
      <c r="A13" s="104" t="s">
        <v>226</v>
      </c>
      <c r="B13" s="114">
        <v>0</v>
      </c>
      <c r="C13" s="114">
        <v>0</v>
      </c>
      <c r="D13" s="114">
        <f t="shared" si="0"/>
        <v>0</v>
      </c>
      <c r="E13" s="114">
        <v>0</v>
      </c>
      <c r="F13" s="114">
        <v>0</v>
      </c>
      <c r="G13" s="114">
        <f t="shared" si="1"/>
        <v>0</v>
      </c>
    </row>
    <row r="14" spans="1:8">
      <c r="A14" s="104" t="s">
        <v>227</v>
      </c>
      <c r="B14" s="114">
        <v>0</v>
      </c>
      <c r="C14" s="114">
        <v>0</v>
      </c>
      <c r="D14" s="114">
        <f t="shared" si="0"/>
        <v>0</v>
      </c>
      <c r="E14" s="114">
        <v>0</v>
      </c>
      <c r="F14" s="114">
        <v>0</v>
      </c>
      <c r="G14" s="114">
        <f t="shared" si="1"/>
        <v>0</v>
      </c>
    </row>
    <row r="15" spans="1:8">
      <c r="A15" s="104" t="s">
        <v>228</v>
      </c>
      <c r="B15" s="114">
        <v>614501.94999999995</v>
      </c>
      <c r="C15" s="114">
        <v>341240</v>
      </c>
      <c r="D15" s="114">
        <f t="shared" si="0"/>
        <v>955741.95</v>
      </c>
      <c r="E15" s="114">
        <v>895841.02</v>
      </c>
      <c r="F15" s="114">
        <v>895841.02</v>
      </c>
      <c r="G15" s="114">
        <f t="shared" si="1"/>
        <v>281339.07000000007</v>
      </c>
    </row>
    <row r="16" spans="1:8">
      <c r="A16" s="131" t="s">
        <v>229</v>
      </c>
      <c r="B16" s="114">
        <f t="shared" ref="B16:F16" si="2">SUM(B17:B27)</f>
        <v>0</v>
      </c>
      <c r="C16" s="114">
        <f t="shared" si="2"/>
        <v>0</v>
      </c>
      <c r="D16" s="114">
        <f t="shared" si="2"/>
        <v>0</v>
      </c>
      <c r="E16" s="114">
        <f t="shared" si="2"/>
        <v>0</v>
      </c>
      <c r="F16" s="114">
        <f t="shared" si="2"/>
        <v>0</v>
      </c>
      <c r="G16" s="114">
        <f t="shared" si="1"/>
        <v>0</v>
      </c>
    </row>
    <row r="17" spans="1:7">
      <c r="A17" s="132" t="s">
        <v>230</v>
      </c>
      <c r="B17" s="114">
        <v>0</v>
      </c>
      <c r="C17" s="114">
        <v>0</v>
      </c>
      <c r="D17" s="114">
        <f t="shared" ref="D17:D27" si="3">B17+C17</f>
        <v>0</v>
      </c>
      <c r="E17" s="114">
        <v>0</v>
      </c>
      <c r="F17" s="114">
        <v>0</v>
      </c>
      <c r="G17" s="114">
        <f t="shared" si="1"/>
        <v>0</v>
      </c>
    </row>
    <row r="18" spans="1:7">
      <c r="A18" s="132" t="s">
        <v>231</v>
      </c>
      <c r="B18" s="114">
        <v>0</v>
      </c>
      <c r="C18" s="114">
        <v>0</v>
      </c>
      <c r="D18" s="114">
        <f t="shared" si="3"/>
        <v>0</v>
      </c>
      <c r="E18" s="114">
        <v>0</v>
      </c>
      <c r="F18" s="114">
        <v>0</v>
      </c>
      <c r="G18" s="114">
        <f t="shared" si="1"/>
        <v>0</v>
      </c>
    </row>
    <row r="19" spans="1:7">
      <c r="A19" s="132" t="s">
        <v>232</v>
      </c>
      <c r="B19" s="114">
        <v>0</v>
      </c>
      <c r="C19" s="114">
        <v>0</v>
      </c>
      <c r="D19" s="114">
        <f t="shared" si="3"/>
        <v>0</v>
      </c>
      <c r="E19" s="114">
        <v>0</v>
      </c>
      <c r="F19" s="114">
        <v>0</v>
      </c>
      <c r="G19" s="114">
        <f t="shared" si="1"/>
        <v>0</v>
      </c>
    </row>
    <row r="20" spans="1:7">
      <c r="A20" s="132" t="s">
        <v>233</v>
      </c>
      <c r="B20" s="114">
        <v>0</v>
      </c>
      <c r="C20" s="114">
        <v>0</v>
      </c>
      <c r="D20" s="114">
        <f t="shared" si="3"/>
        <v>0</v>
      </c>
      <c r="E20" s="114">
        <v>0</v>
      </c>
      <c r="F20" s="114">
        <v>0</v>
      </c>
      <c r="G20" s="114">
        <f t="shared" si="1"/>
        <v>0</v>
      </c>
    </row>
    <row r="21" spans="1:7">
      <c r="A21" s="132" t="s">
        <v>234</v>
      </c>
      <c r="B21" s="114">
        <v>0</v>
      </c>
      <c r="C21" s="114">
        <v>0</v>
      </c>
      <c r="D21" s="114">
        <f t="shared" si="3"/>
        <v>0</v>
      </c>
      <c r="E21" s="114">
        <v>0</v>
      </c>
      <c r="F21" s="114">
        <v>0</v>
      </c>
      <c r="G21" s="114">
        <f t="shared" si="1"/>
        <v>0</v>
      </c>
    </row>
    <row r="22" spans="1:7">
      <c r="A22" s="132" t="s">
        <v>235</v>
      </c>
      <c r="B22" s="114">
        <v>0</v>
      </c>
      <c r="C22" s="114">
        <v>0</v>
      </c>
      <c r="D22" s="114">
        <f t="shared" si="3"/>
        <v>0</v>
      </c>
      <c r="E22" s="114">
        <v>0</v>
      </c>
      <c r="F22" s="114">
        <v>0</v>
      </c>
      <c r="G22" s="114">
        <f t="shared" si="1"/>
        <v>0</v>
      </c>
    </row>
    <row r="23" spans="1:7">
      <c r="A23" s="132" t="s">
        <v>236</v>
      </c>
      <c r="B23" s="114">
        <v>0</v>
      </c>
      <c r="C23" s="114">
        <v>0</v>
      </c>
      <c r="D23" s="114">
        <f t="shared" si="3"/>
        <v>0</v>
      </c>
      <c r="E23" s="114">
        <v>0</v>
      </c>
      <c r="F23" s="114">
        <v>0</v>
      </c>
      <c r="G23" s="114">
        <f t="shared" si="1"/>
        <v>0</v>
      </c>
    </row>
    <row r="24" spans="1:7">
      <c r="A24" s="132" t="s">
        <v>237</v>
      </c>
      <c r="B24" s="114">
        <v>0</v>
      </c>
      <c r="C24" s="114">
        <v>0</v>
      </c>
      <c r="D24" s="114">
        <f t="shared" si="3"/>
        <v>0</v>
      </c>
      <c r="E24" s="114">
        <v>0</v>
      </c>
      <c r="F24" s="114">
        <v>0</v>
      </c>
      <c r="G24" s="114">
        <f t="shared" si="1"/>
        <v>0</v>
      </c>
    </row>
    <row r="25" spans="1:7">
      <c r="A25" s="132" t="s">
        <v>238</v>
      </c>
      <c r="B25" s="114">
        <v>0</v>
      </c>
      <c r="C25" s="114">
        <v>0</v>
      </c>
      <c r="D25" s="114">
        <f t="shared" si="3"/>
        <v>0</v>
      </c>
      <c r="E25" s="114">
        <v>0</v>
      </c>
      <c r="F25" s="114">
        <v>0</v>
      </c>
      <c r="G25" s="114">
        <f t="shared" si="1"/>
        <v>0</v>
      </c>
    </row>
    <row r="26" spans="1:7">
      <c r="A26" s="132" t="s">
        <v>239</v>
      </c>
      <c r="B26" s="114">
        <v>0</v>
      </c>
      <c r="C26" s="114">
        <v>0</v>
      </c>
      <c r="D26" s="114">
        <f t="shared" si="3"/>
        <v>0</v>
      </c>
      <c r="E26" s="114">
        <v>0</v>
      </c>
      <c r="F26" s="114">
        <v>0</v>
      </c>
      <c r="G26" s="114">
        <f t="shared" si="1"/>
        <v>0</v>
      </c>
    </row>
    <row r="27" spans="1:7">
      <c r="A27" s="132" t="s">
        <v>240</v>
      </c>
      <c r="B27" s="114">
        <v>0</v>
      </c>
      <c r="C27" s="114">
        <v>0</v>
      </c>
      <c r="D27" s="114">
        <f t="shared" si="3"/>
        <v>0</v>
      </c>
      <c r="E27" s="114">
        <v>0</v>
      </c>
      <c r="F27" s="114">
        <v>0</v>
      </c>
      <c r="G27" s="114">
        <f t="shared" si="1"/>
        <v>0</v>
      </c>
    </row>
    <row r="28" spans="1:7">
      <c r="A28" s="104" t="s">
        <v>241</v>
      </c>
      <c r="B28" s="114">
        <f>SUM(B29:B33)</f>
        <v>0</v>
      </c>
      <c r="C28" s="114">
        <f t="shared" ref="C28:F28" si="4">SUM(C29:C33)</f>
        <v>0</v>
      </c>
      <c r="D28" s="114">
        <f t="shared" si="4"/>
        <v>0</v>
      </c>
      <c r="E28" s="114">
        <f t="shared" si="4"/>
        <v>0</v>
      </c>
      <c r="F28" s="114">
        <f t="shared" si="4"/>
        <v>0</v>
      </c>
      <c r="G28" s="114">
        <f t="shared" si="1"/>
        <v>0</v>
      </c>
    </row>
    <row r="29" spans="1:7">
      <c r="A29" s="132" t="s">
        <v>242</v>
      </c>
      <c r="B29" s="114">
        <v>0</v>
      </c>
      <c r="C29" s="114">
        <v>0</v>
      </c>
      <c r="D29" s="114">
        <f t="shared" ref="D29:D36" si="5">B29+C29</f>
        <v>0</v>
      </c>
      <c r="E29" s="114">
        <v>0</v>
      </c>
      <c r="F29" s="114">
        <v>0</v>
      </c>
      <c r="G29" s="114">
        <f t="shared" si="1"/>
        <v>0</v>
      </c>
    </row>
    <row r="30" spans="1:7">
      <c r="A30" s="132" t="s">
        <v>243</v>
      </c>
      <c r="B30" s="114">
        <v>0</v>
      </c>
      <c r="C30" s="114">
        <v>0</v>
      </c>
      <c r="D30" s="114">
        <f t="shared" si="5"/>
        <v>0</v>
      </c>
      <c r="E30" s="114">
        <v>0</v>
      </c>
      <c r="F30" s="114">
        <v>0</v>
      </c>
      <c r="G30" s="114">
        <f t="shared" si="1"/>
        <v>0</v>
      </c>
    </row>
    <row r="31" spans="1:7">
      <c r="A31" s="132" t="s">
        <v>244</v>
      </c>
      <c r="B31" s="114">
        <v>0</v>
      </c>
      <c r="C31" s="114">
        <v>0</v>
      </c>
      <c r="D31" s="114">
        <f t="shared" si="5"/>
        <v>0</v>
      </c>
      <c r="E31" s="114">
        <v>0</v>
      </c>
      <c r="F31" s="114">
        <v>0</v>
      </c>
      <c r="G31" s="114">
        <f t="shared" si="1"/>
        <v>0</v>
      </c>
    </row>
    <row r="32" spans="1:7">
      <c r="A32" s="132" t="s">
        <v>245</v>
      </c>
      <c r="B32" s="114">
        <v>0</v>
      </c>
      <c r="C32" s="114">
        <v>0</v>
      </c>
      <c r="D32" s="114">
        <f t="shared" si="5"/>
        <v>0</v>
      </c>
      <c r="E32" s="114">
        <v>0</v>
      </c>
      <c r="F32" s="114">
        <v>0</v>
      </c>
      <c r="G32" s="114">
        <f t="shared" si="1"/>
        <v>0</v>
      </c>
    </row>
    <row r="33" spans="1:8">
      <c r="A33" s="132" t="s">
        <v>246</v>
      </c>
      <c r="B33" s="114">
        <v>0</v>
      </c>
      <c r="C33" s="114">
        <v>0</v>
      </c>
      <c r="D33" s="114">
        <f t="shared" si="5"/>
        <v>0</v>
      </c>
      <c r="E33" s="114">
        <v>0</v>
      </c>
      <c r="F33" s="114">
        <v>0</v>
      </c>
      <c r="G33" s="114">
        <f t="shared" si="1"/>
        <v>0</v>
      </c>
    </row>
    <row r="34" spans="1:8">
      <c r="A34" s="104" t="s">
        <v>247</v>
      </c>
      <c r="B34" s="114">
        <v>15975698.73</v>
      </c>
      <c r="C34" s="114">
        <v>3228000</v>
      </c>
      <c r="D34" s="114">
        <f t="shared" si="5"/>
        <v>19203698.73</v>
      </c>
      <c r="E34" s="114">
        <v>14634384.07</v>
      </c>
      <c r="F34" s="114">
        <v>14634384.07</v>
      </c>
      <c r="G34" s="114">
        <f t="shared" si="1"/>
        <v>-1341314.6600000001</v>
      </c>
    </row>
    <row r="35" spans="1:8">
      <c r="A35" s="104" t="s">
        <v>248</v>
      </c>
      <c r="B35" s="114">
        <f>B36</f>
        <v>0</v>
      </c>
      <c r="C35" s="114">
        <f>C36</f>
        <v>0</v>
      </c>
      <c r="D35" s="114">
        <f t="shared" si="5"/>
        <v>0</v>
      </c>
      <c r="E35" s="114">
        <f>E36</f>
        <v>0</v>
      </c>
      <c r="F35" s="114">
        <f>F36</f>
        <v>0</v>
      </c>
      <c r="G35" s="114">
        <f t="shared" si="1"/>
        <v>0</v>
      </c>
    </row>
    <row r="36" spans="1:8">
      <c r="A36" s="132" t="s">
        <v>249</v>
      </c>
      <c r="B36" s="114">
        <v>0</v>
      </c>
      <c r="C36" s="114">
        <v>0</v>
      </c>
      <c r="D36" s="114">
        <f t="shared" si="5"/>
        <v>0</v>
      </c>
      <c r="E36" s="114">
        <v>0</v>
      </c>
      <c r="F36" s="114">
        <v>0</v>
      </c>
      <c r="G36" s="114">
        <f t="shared" si="1"/>
        <v>0</v>
      </c>
    </row>
    <row r="37" spans="1:8">
      <c r="A37" s="104" t="s">
        <v>250</v>
      </c>
      <c r="B37" s="114">
        <f>B38+B39</f>
        <v>0</v>
      </c>
      <c r="C37" s="114">
        <f t="shared" ref="C37:F37" si="6">C38+C39</f>
        <v>0</v>
      </c>
      <c r="D37" s="114">
        <f t="shared" si="6"/>
        <v>0</v>
      </c>
      <c r="E37" s="114">
        <f t="shared" si="6"/>
        <v>0</v>
      </c>
      <c r="F37" s="114">
        <f t="shared" si="6"/>
        <v>0</v>
      </c>
      <c r="G37" s="114">
        <f t="shared" si="1"/>
        <v>0</v>
      </c>
    </row>
    <row r="38" spans="1:8">
      <c r="A38" s="132" t="s">
        <v>251</v>
      </c>
      <c r="B38" s="114">
        <v>0</v>
      </c>
      <c r="C38" s="114">
        <v>0</v>
      </c>
      <c r="D38" s="114">
        <f>B38+C38</f>
        <v>0</v>
      </c>
      <c r="E38" s="114">
        <v>0</v>
      </c>
      <c r="F38" s="114">
        <v>0</v>
      </c>
      <c r="G38" s="114">
        <f t="shared" si="1"/>
        <v>0</v>
      </c>
    </row>
    <row r="39" spans="1:8">
      <c r="A39" s="132" t="s">
        <v>252</v>
      </c>
      <c r="B39" s="114">
        <v>0</v>
      </c>
      <c r="C39" s="114">
        <v>0</v>
      </c>
      <c r="D39" s="114">
        <f>B39+C39</f>
        <v>0</v>
      </c>
      <c r="E39" s="114">
        <v>0</v>
      </c>
      <c r="F39" s="114">
        <v>0</v>
      </c>
      <c r="G39" s="114">
        <f t="shared" si="1"/>
        <v>0</v>
      </c>
    </row>
    <row r="40" spans="1:8">
      <c r="A40" s="47"/>
      <c r="B40" s="114"/>
      <c r="C40" s="114"/>
      <c r="D40" s="114"/>
      <c r="E40" s="114"/>
      <c r="F40" s="114"/>
      <c r="G40" s="114"/>
    </row>
    <row r="41" spans="1:8">
      <c r="A41" s="56" t="s">
        <v>253</v>
      </c>
      <c r="B41" s="113">
        <f>B9+B10+B11+B12+B13+B14+B15+B16+B28++B34+B35+B37</f>
        <v>16590200.68</v>
      </c>
      <c r="C41" s="113">
        <f t="shared" ref="C41:G41" si="7">C9+C10+C11+C12+C13+C14+C15+C16+C28++C34+C35+C37</f>
        <v>3569240</v>
      </c>
      <c r="D41" s="113">
        <f t="shared" si="7"/>
        <v>20159440.68</v>
      </c>
      <c r="E41" s="113">
        <f t="shared" si="7"/>
        <v>15530225.09</v>
      </c>
      <c r="F41" s="113">
        <f t="shared" si="7"/>
        <v>15530225.09</v>
      </c>
      <c r="G41" s="113">
        <f t="shared" si="7"/>
        <v>-1059975.5900000001</v>
      </c>
    </row>
    <row r="42" spans="1:8">
      <c r="A42" s="56" t="s">
        <v>254</v>
      </c>
      <c r="B42" s="133"/>
      <c r="C42" s="133"/>
      <c r="D42" s="133"/>
      <c r="E42" s="133"/>
      <c r="F42" s="133"/>
      <c r="G42" s="113">
        <f>IF((F41-B41)&lt;0,0,(F41-B41))</f>
        <v>0</v>
      </c>
      <c r="H42" s="130"/>
    </row>
    <row r="43" spans="1:8">
      <c r="A43" s="47"/>
      <c r="B43" s="115"/>
      <c r="C43" s="115"/>
      <c r="D43" s="115"/>
      <c r="E43" s="115"/>
      <c r="F43" s="115"/>
      <c r="G43" s="115"/>
    </row>
    <row r="44" spans="1:8">
      <c r="A44" s="56" t="s">
        <v>255</v>
      </c>
      <c r="B44" s="115"/>
      <c r="C44" s="115"/>
      <c r="D44" s="115"/>
      <c r="E44" s="115"/>
      <c r="F44" s="115"/>
      <c r="G44" s="115"/>
    </row>
    <row r="45" spans="1:8">
      <c r="A45" s="104" t="s">
        <v>256</v>
      </c>
      <c r="B45" s="114">
        <f>SUM(B46:B53)</f>
        <v>0</v>
      </c>
      <c r="C45" s="114">
        <f t="shared" ref="C45:F45" si="8">SUM(C46:C53)</f>
        <v>0</v>
      </c>
      <c r="D45" s="114">
        <f t="shared" si="8"/>
        <v>0</v>
      </c>
      <c r="E45" s="114">
        <f t="shared" si="8"/>
        <v>0</v>
      </c>
      <c r="F45" s="114">
        <f t="shared" si="8"/>
        <v>0</v>
      </c>
      <c r="G45" s="114">
        <f>F45-B45</f>
        <v>0</v>
      </c>
    </row>
    <row r="46" spans="1:8">
      <c r="A46" s="134" t="s">
        <v>257</v>
      </c>
      <c r="B46" s="114">
        <v>0</v>
      </c>
      <c r="C46" s="114">
        <v>0</v>
      </c>
      <c r="D46" s="114">
        <f>B46+C46</f>
        <v>0</v>
      </c>
      <c r="E46" s="114">
        <v>0</v>
      </c>
      <c r="F46" s="114">
        <v>0</v>
      </c>
      <c r="G46" s="114">
        <f>F46-B46</f>
        <v>0</v>
      </c>
    </row>
    <row r="47" spans="1:8">
      <c r="A47" s="134" t="s">
        <v>258</v>
      </c>
      <c r="B47" s="114">
        <v>0</v>
      </c>
      <c r="C47" s="114">
        <v>0</v>
      </c>
      <c r="D47" s="114">
        <f t="shared" ref="D47:D53" si="9">B47+C47</f>
        <v>0</v>
      </c>
      <c r="E47" s="114">
        <v>0</v>
      </c>
      <c r="F47" s="114">
        <v>0</v>
      </c>
      <c r="G47" s="114">
        <f t="shared" ref="G47:G63" si="10">F47-B47</f>
        <v>0</v>
      </c>
    </row>
    <row r="48" spans="1:8">
      <c r="A48" s="134" t="s">
        <v>259</v>
      </c>
      <c r="B48" s="114">
        <v>0</v>
      </c>
      <c r="C48" s="114">
        <v>0</v>
      </c>
      <c r="D48" s="114">
        <f t="shared" si="9"/>
        <v>0</v>
      </c>
      <c r="E48" s="114">
        <v>0</v>
      </c>
      <c r="F48" s="114">
        <v>0</v>
      </c>
      <c r="G48" s="114">
        <f t="shared" si="10"/>
        <v>0</v>
      </c>
    </row>
    <row r="49" spans="1:7" ht="30">
      <c r="A49" s="134" t="s">
        <v>260</v>
      </c>
      <c r="B49" s="114">
        <v>0</v>
      </c>
      <c r="C49" s="114">
        <v>0</v>
      </c>
      <c r="D49" s="114">
        <f t="shared" si="9"/>
        <v>0</v>
      </c>
      <c r="E49" s="114">
        <v>0</v>
      </c>
      <c r="F49" s="114">
        <v>0</v>
      </c>
      <c r="G49" s="114">
        <f t="shared" si="10"/>
        <v>0</v>
      </c>
    </row>
    <row r="50" spans="1:7">
      <c r="A50" s="134" t="s">
        <v>261</v>
      </c>
      <c r="B50" s="114">
        <v>0</v>
      </c>
      <c r="C50" s="114">
        <v>0</v>
      </c>
      <c r="D50" s="114">
        <f t="shared" si="9"/>
        <v>0</v>
      </c>
      <c r="E50" s="114">
        <v>0</v>
      </c>
      <c r="F50" s="114">
        <v>0</v>
      </c>
      <c r="G50" s="114">
        <f t="shared" si="10"/>
        <v>0</v>
      </c>
    </row>
    <row r="51" spans="1:7">
      <c r="A51" s="134" t="s">
        <v>262</v>
      </c>
      <c r="B51" s="114">
        <v>0</v>
      </c>
      <c r="C51" s="114">
        <v>0</v>
      </c>
      <c r="D51" s="114">
        <f t="shared" si="9"/>
        <v>0</v>
      </c>
      <c r="E51" s="114">
        <v>0</v>
      </c>
      <c r="F51" s="114">
        <v>0</v>
      </c>
      <c r="G51" s="114">
        <f t="shared" si="10"/>
        <v>0</v>
      </c>
    </row>
    <row r="52" spans="1:7" ht="30">
      <c r="A52" s="135" t="s">
        <v>263</v>
      </c>
      <c r="B52" s="114">
        <v>0</v>
      </c>
      <c r="C52" s="114">
        <v>0</v>
      </c>
      <c r="D52" s="114">
        <f t="shared" si="9"/>
        <v>0</v>
      </c>
      <c r="E52" s="114">
        <v>0</v>
      </c>
      <c r="F52" s="114">
        <v>0</v>
      </c>
      <c r="G52" s="114">
        <f t="shared" si="10"/>
        <v>0</v>
      </c>
    </row>
    <row r="53" spans="1:7">
      <c r="A53" s="132" t="s">
        <v>264</v>
      </c>
      <c r="B53" s="114">
        <v>0</v>
      </c>
      <c r="C53" s="114">
        <v>0</v>
      </c>
      <c r="D53" s="114">
        <f t="shared" si="9"/>
        <v>0</v>
      </c>
      <c r="E53" s="114">
        <v>0</v>
      </c>
      <c r="F53" s="114">
        <v>0</v>
      </c>
      <c r="G53" s="114">
        <f t="shared" si="10"/>
        <v>0</v>
      </c>
    </row>
    <row r="54" spans="1:7">
      <c r="A54" s="104" t="s">
        <v>265</v>
      </c>
      <c r="B54" s="114">
        <f>SUM(B55:B58)</f>
        <v>0</v>
      </c>
      <c r="C54" s="114">
        <f t="shared" ref="C54:F54" si="11">SUM(C55:C58)</f>
        <v>0</v>
      </c>
      <c r="D54" s="114">
        <f t="shared" si="11"/>
        <v>0</v>
      </c>
      <c r="E54" s="114">
        <f t="shared" si="11"/>
        <v>0</v>
      </c>
      <c r="F54" s="114">
        <f t="shared" si="11"/>
        <v>0</v>
      </c>
      <c r="G54" s="114">
        <f t="shared" si="10"/>
        <v>0</v>
      </c>
    </row>
    <row r="55" spans="1:7">
      <c r="A55" s="135" t="s">
        <v>266</v>
      </c>
      <c r="B55" s="114">
        <v>0</v>
      </c>
      <c r="C55" s="114">
        <v>0</v>
      </c>
      <c r="D55" s="114">
        <f t="shared" ref="D55:D58" si="12">B55+C55</f>
        <v>0</v>
      </c>
      <c r="E55" s="114">
        <v>0</v>
      </c>
      <c r="F55" s="114">
        <v>0</v>
      </c>
      <c r="G55" s="114">
        <f t="shared" si="10"/>
        <v>0</v>
      </c>
    </row>
    <row r="56" spans="1:7">
      <c r="A56" s="134" t="s">
        <v>267</v>
      </c>
      <c r="B56" s="114">
        <v>0</v>
      </c>
      <c r="C56" s="114">
        <v>0</v>
      </c>
      <c r="D56" s="114">
        <f t="shared" si="12"/>
        <v>0</v>
      </c>
      <c r="E56" s="114">
        <v>0</v>
      </c>
      <c r="F56" s="114">
        <v>0</v>
      </c>
      <c r="G56" s="114">
        <f t="shared" si="10"/>
        <v>0</v>
      </c>
    </row>
    <row r="57" spans="1:7">
      <c r="A57" s="134" t="s">
        <v>268</v>
      </c>
      <c r="B57" s="114">
        <v>0</v>
      </c>
      <c r="C57" s="114">
        <v>0</v>
      </c>
      <c r="D57" s="114">
        <f t="shared" si="12"/>
        <v>0</v>
      </c>
      <c r="E57" s="114">
        <v>0</v>
      </c>
      <c r="F57" s="114">
        <v>0</v>
      </c>
      <c r="G57" s="114">
        <f t="shared" si="10"/>
        <v>0</v>
      </c>
    </row>
    <row r="58" spans="1:7">
      <c r="A58" s="135" t="s">
        <v>269</v>
      </c>
      <c r="B58" s="114">
        <v>0</v>
      </c>
      <c r="C58" s="114">
        <v>0</v>
      </c>
      <c r="D58" s="114">
        <f t="shared" si="12"/>
        <v>0</v>
      </c>
      <c r="E58" s="114">
        <v>0</v>
      </c>
      <c r="F58" s="114">
        <v>0</v>
      </c>
      <c r="G58" s="114">
        <f t="shared" si="10"/>
        <v>0</v>
      </c>
    </row>
    <row r="59" spans="1:7">
      <c r="A59" s="104" t="s">
        <v>270</v>
      </c>
      <c r="B59" s="114">
        <f>B60+B61</f>
        <v>0</v>
      </c>
      <c r="C59" s="114">
        <f t="shared" ref="C59:F59" si="13">C60+C61</f>
        <v>0</v>
      </c>
      <c r="D59" s="114">
        <f t="shared" si="13"/>
        <v>0</v>
      </c>
      <c r="E59" s="114">
        <f t="shared" si="13"/>
        <v>0</v>
      </c>
      <c r="F59" s="114">
        <f t="shared" si="13"/>
        <v>0</v>
      </c>
      <c r="G59" s="114">
        <f t="shared" si="10"/>
        <v>0</v>
      </c>
    </row>
    <row r="60" spans="1:7">
      <c r="A60" s="134" t="s">
        <v>271</v>
      </c>
      <c r="B60" s="114">
        <v>0</v>
      </c>
      <c r="C60" s="114">
        <v>0</v>
      </c>
      <c r="D60" s="114">
        <f t="shared" ref="D60:D63" si="14">B60+C60</f>
        <v>0</v>
      </c>
      <c r="E60" s="114">
        <v>0</v>
      </c>
      <c r="F60" s="114">
        <v>0</v>
      </c>
      <c r="G60" s="114">
        <f t="shared" si="10"/>
        <v>0</v>
      </c>
    </row>
    <row r="61" spans="1:7">
      <c r="A61" s="134" t="s">
        <v>272</v>
      </c>
      <c r="B61" s="114">
        <v>0</v>
      </c>
      <c r="C61" s="114">
        <v>0</v>
      </c>
      <c r="D61" s="114">
        <f t="shared" si="14"/>
        <v>0</v>
      </c>
      <c r="E61" s="114">
        <v>0</v>
      </c>
      <c r="F61" s="114">
        <v>0</v>
      </c>
      <c r="G61" s="114">
        <f t="shared" si="10"/>
        <v>0</v>
      </c>
    </row>
    <row r="62" spans="1:7">
      <c r="A62" s="104" t="s">
        <v>273</v>
      </c>
      <c r="B62" s="114">
        <v>0</v>
      </c>
      <c r="C62" s="114">
        <v>0</v>
      </c>
      <c r="D62" s="114">
        <f t="shared" si="14"/>
        <v>0</v>
      </c>
      <c r="E62" s="114">
        <v>0</v>
      </c>
      <c r="F62" s="114">
        <v>0</v>
      </c>
      <c r="G62" s="114">
        <f t="shared" si="10"/>
        <v>0</v>
      </c>
    </row>
    <row r="63" spans="1:7">
      <c r="A63" s="104" t="s">
        <v>274</v>
      </c>
      <c r="B63" s="114">
        <v>0</v>
      </c>
      <c r="C63" s="114">
        <v>0</v>
      </c>
      <c r="D63" s="114">
        <f t="shared" si="14"/>
        <v>0</v>
      </c>
      <c r="E63" s="114">
        <v>0</v>
      </c>
      <c r="F63" s="114">
        <v>0</v>
      </c>
      <c r="G63" s="114">
        <f t="shared" si="10"/>
        <v>0</v>
      </c>
    </row>
    <row r="64" spans="1:7">
      <c r="A64" s="47"/>
      <c r="B64" s="115"/>
      <c r="C64" s="115"/>
      <c r="D64" s="115"/>
      <c r="E64" s="115"/>
      <c r="F64" s="115"/>
      <c r="G64" s="115"/>
    </row>
    <row r="65" spans="1:7">
      <c r="A65" s="56" t="s">
        <v>275</v>
      </c>
      <c r="B65" s="113">
        <f>B45+B54+B59+B62+B63</f>
        <v>0</v>
      </c>
      <c r="C65" s="113">
        <f t="shared" ref="C65:F65" si="15">C45+C54+C59+C62+C63</f>
        <v>0</v>
      </c>
      <c r="D65" s="113">
        <f t="shared" si="15"/>
        <v>0</v>
      </c>
      <c r="E65" s="113">
        <f t="shared" si="15"/>
        <v>0</v>
      </c>
      <c r="F65" s="113">
        <f t="shared" si="15"/>
        <v>0</v>
      </c>
      <c r="G65" s="113">
        <f>F65-B65</f>
        <v>0</v>
      </c>
    </row>
    <row r="66" spans="1:7">
      <c r="A66" s="47"/>
      <c r="B66" s="115"/>
      <c r="C66" s="115"/>
      <c r="D66" s="115"/>
      <c r="E66" s="115"/>
      <c r="F66" s="115"/>
      <c r="G66" s="115"/>
    </row>
    <row r="67" spans="1:7">
      <c r="A67" s="56" t="s">
        <v>276</v>
      </c>
      <c r="B67" s="113">
        <f>B68</f>
        <v>0</v>
      </c>
      <c r="C67" s="113">
        <f t="shared" ref="C67:G67" si="16">C68</f>
        <v>0</v>
      </c>
      <c r="D67" s="113">
        <f t="shared" si="16"/>
        <v>0</v>
      </c>
      <c r="E67" s="113">
        <f t="shared" si="16"/>
        <v>0</v>
      </c>
      <c r="F67" s="113">
        <f t="shared" si="16"/>
        <v>0</v>
      </c>
      <c r="G67" s="113">
        <f t="shared" si="16"/>
        <v>0</v>
      </c>
    </row>
    <row r="68" spans="1:7">
      <c r="A68" s="104" t="s">
        <v>277</v>
      </c>
      <c r="B68" s="114">
        <v>0</v>
      </c>
      <c r="C68" s="114">
        <v>0</v>
      </c>
      <c r="D68" s="114">
        <f>B68+C68</f>
        <v>0</v>
      </c>
      <c r="E68" s="114">
        <v>0</v>
      </c>
      <c r="F68" s="114">
        <v>0</v>
      </c>
      <c r="G68" s="114">
        <f t="shared" ref="G68" si="17">F68-B68</f>
        <v>0</v>
      </c>
    </row>
    <row r="69" spans="1:7">
      <c r="A69" s="47"/>
      <c r="B69" s="115"/>
      <c r="C69" s="115"/>
      <c r="D69" s="115"/>
      <c r="E69" s="115"/>
      <c r="F69" s="115"/>
      <c r="G69" s="115"/>
    </row>
    <row r="70" spans="1:7">
      <c r="A70" s="56" t="s">
        <v>278</v>
      </c>
      <c r="B70" s="113">
        <f>B41+B65+B67</f>
        <v>16590200.68</v>
      </c>
      <c r="C70" s="113">
        <f t="shared" ref="C70:G70" si="18">C41+C65+C67</f>
        <v>3569240</v>
      </c>
      <c r="D70" s="113">
        <f t="shared" si="18"/>
        <v>20159440.68</v>
      </c>
      <c r="E70" s="113">
        <f t="shared" si="18"/>
        <v>15530225.09</v>
      </c>
      <c r="F70" s="113">
        <f t="shared" si="18"/>
        <v>15530225.09</v>
      </c>
      <c r="G70" s="113">
        <f t="shared" si="18"/>
        <v>-1059975.5900000001</v>
      </c>
    </row>
    <row r="71" spans="1:7">
      <c r="A71" s="47"/>
      <c r="B71" s="115"/>
      <c r="C71" s="115"/>
      <c r="D71" s="115"/>
      <c r="E71" s="115"/>
      <c r="F71" s="115"/>
      <c r="G71" s="115"/>
    </row>
    <row r="72" spans="1:7">
      <c r="A72" s="56" t="s">
        <v>279</v>
      </c>
      <c r="B72" s="115"/>
      <c r="C72" s="115"/>
      <c r="D72" s="115"/>
      <c r="E72" s="115"/>
      <c r="F72" s="115"/>
      <c r="G72" s="115"/>
    </row>
    <row r="73" spans="1:7" ht="30">
      <c r="A73" s="136" t="s">
        <v>280</v>
      </c>
      <c r="B73" s="114">
        <v>0</v>
      </c>
      <c r="C73" s="114">
        <v>0</v>
      </c>
      <c r="D73" s="114">
        <f t="shared" ref="D73:D74" si="19">B73+C73</f>
        <v>0</v>
      </c>
      <c r="E73" s="114">
        <v>0</v>
      </c>
      <c r="F73" s="114">
        <v>0</v>
      </c>
      <c r="G73" s="114">
        <f t="shared" ref="G73:G74" si="20">F73-B73</f>
        <v>0</v>
      </c>
    </row>
    <row r="74" spans="1:7" ht="30">
      <c r="A74" s="136" t="s">
        <v>281</v>
      </c>
      <c r="B74" s="114">
        <v>0</v>
      </c>
      <c r="C74" s="114">
        <v>0</v>
      </c>
      <c r="D74" s="114">
        <f t="shared" si="19"/>
        <v>0</v>
      </c>
      <c r="E74" s="114">
        <v>0</v>
      </c>
      <c r="F74" s="114">
        <v>0</v>
      </c>
      <c r="G74" s="114">
        <f t="shared" si="20"/>
        <v>0</v>
      </c>
    </row>
    <row r="75" spans="1:7">
      <c r="A75" s="110" t="s">
        <v>282</v>
      </c>
      <c r="B75" s="113">
        <f>B73+B74</f>
        <v>0</v>
      </c>
      <c r="C75" s="113">
        <f t="shared" ref="C75:G75" si="21">C73+C74</f>
        <v>0</v>
      </c>
      <c r="D75" s="113">
        <f t="shared" si="21"/>
        <v>0</v>
      </c>
      <c r="E75" s="113">
        <f t="shared" si="21"/>
        <v>0</v>
      </c>
      <c r="F75" s="113">
        <f t="shared" si="21"/>
        <v>0</v>
      </c>
      <c r="G75" s="113">
        <f t="shared" si="21"/>
        <v>0</v>
      </c>
    </row>
    <row r="76" spans="1:7">
      <c r="A76" s="192"/>
      <c r="B76" s="201"/>
      <c r="C76" s="201"/>
      <c r="D76" s="201"/>
      <c r="E76" s="201"/>
      <c r="F76" s="201"/>
      <c r="G76" s="201"/>
    </row>
    <row r="77" spans="1:7">
      <c r="A77" t="s">
        <v>528</v>
      </c>
      <c r="B77" s="137"/>
      <c r="C77" s="137"/>
      <c r="D77" s="137"/>
      <c r="E77" s="137"/>
      <c r="F77" s="137"/>
      <c r="G77" s="137"/>
    </row>
    <row r="78" spans="1:7">
      <c r="B78" s="138"/>
      <c r="C78" s="138"/>
      <c r="D78" s="138"/>
      <c r="E78" s="138"/>
      <c r="F78" s="138"/>
      <c r="G78" s="139"/>
    </row>
    <row r="79" spans="1:7">
      <c r="B79" s="140"/>
      <c r="C79" s="140"/>
      <c r="D79" s="140"/>
      <c r="E79" s="140"/>
      <c r="F79" s="140"/>
      <c r="G79" s="141"/>
    </row>
    <row r="80" spans="1:7">
      <c r="B80" s="142"/>
      <c r="C80" s="142"/>
      <c r="D80" s="142"/>
      <c r="E80" s="142"/>
      <c r="F80" s="142"/>
      <c r="G80" s="142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H161"/>
  <sheetViews>
    <sheetView showGridLines="0" zoomScale="70" zoomScaleNormal="70" workbookViewId="0">
      <selection activeCell="A6" sqref="A6:G6"/>
    </sheetView>
  </sheetViews>
  <sheetFormatPr baseColWidth="10" defaultColWidth="11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224" t="s">
        <v>283</v>
      </c>
      <c r="B1" s="221"/>
      <c r="C1" s="221"/>
      <c r="D1" s="221"/>
      <c r="E1" s="221"/>
      <c r="F1" s="221"/>
      <c r="G1" s="221"/>
    </row>
    <row r="2" spans="1:8">
      <c r="A2" s="218" t="s">
        <v>529</v>
      </c>
      <c r="B2" s="218"/>
      <c r="C2" s="218"/>
      <c r="D2" s="218"/>
      <c r="E2" s="218"/>
      <c r="F2" s="218"/>
      <c r="G2" s="218"/>
    </row>
    <row r="3" spans="1:8">
      <c r="A3" s="225" t="s">
        <v>284</v>
      </c>
      <c r="B3" s="225"/>
      <c r="C3" s="225"/>
      <c r="D3" s="225"/>
      <c r="E3" s="225"/>
      <c r="F3" s="225"/>
      <c r="G3" s="225"/>
    </row>
    <row r="4" spans="1:8">
      <c r="A4" s="225" t="s">
        <v>285</v>
      </c>
      <c r="B4" s="225"/>
      <c r="C4" s="225"/>
      <c r="D4" s="225"/>
      <c r="E4" s="225"/>
      <c r="F4" s="225"/>
      <c r="G4" s="225"/>
    </row>
    <row r="5" spans="1:8">
      <c r="A5" s="225" t="s">
        <v>544</v>
      </c>
      <c r="B5" s="225"/>
      <c r="C5" s="225"/>
      <c r="D5" s="225"/>
      <c r="E5" s="225"/>
      <c r="F5" s="225"/>
      <c r="G5" s="225"/>
    </row>
    <row r="6" spans="1:8">
      <c r="A6" s="226" t="s">
        <v>2</v>
      </c>
      <c r="B6" s="226"/>
      <c r="C6" s="226"/>
      <c r="D6" s="226"/>
      <c r="E6" s="226"/>
      <c r="F6" s="226"/>
      <c r="G6" s="226"/>
    </row>
    <row r="7" spans="1:8">
      <c r="A7" s="222" t="s">
        <v>5</v>
      </c>
      <c r="B7" s="222" t="s">
        <v>286</v>
      </c>
      <c r="C7" s="222"/>
      <c r="D7" s="222"/>
      <c r="E7" s="222"/>
      <c r="F7" s="222"/>
      <c r="G7" s="223" t="s">
        <v>287</v>
      </c>
    </row>
    <row r="8" spans="1:8" ht="30">
      <c r="A8" s="222"/>
      <c r="B8" s="71" t="s">
        <v>192</v>
      </c>
      <c r="C8" s="71" t="s">
        <v>288</v>
      </c>
      <c r="D8" s="71" t="s">
        <v>289</v>
      </c>
      <c r="E8" s="71" t="s">
        <v>177</v>
      </c>
      <c r="F8" s="71" t="s">
        <v>290</v>
      </c>
      <c r="G8" s="222"/>
      <c r="H8" s="145"/>
    </row>
    <row r="9" spans="1:8">
      <c r="A9" s="146" t="s">
        <v>291</v>
      </c>
      <c r="B9" s="147">
        <f>B10+B18+B189+B28+B38+B48+B58+B62+B71+B75</f>
        <v>16590200.68</v>
      </c>
      <c r="C9" s="147">
        <f t="shared" ref="C9:G9" si="0">C10+C18+C189+C28+C38+C48+C58+C62+C71+C75</f>
        <v>7212964.8399999999</v>
      </c>
      <c r="D9" s="147">
        <f t="shared" si="0"/>
        <v>23803165.52</v>
      </c>
      <c r="E9" s="147">
        <f t="shared" si="0"/>
        <v>16353153.49</v>
      </c>
      <c r="F9" s="147">
        <f t="shared" si="0"/>
        <v>16353153.49</v>
      </c>
      <c r="G9" s="147">
        <f t="shared" si="0"/>
        <v>7450012.0300000003</v>
      </c>
      <c r="H9" s="145"/>
    </row>
    <row r="10" spans="1:8">
      <c r="A10" s="148" t="s">
        <v>292</v>
      </c>
      <c r="B10" s="149">
        <f>SUM(B11:B17)</f>
        <v>12094515.66</v>
      </c>
      <c r="C10" s="149">
        <f t="shared" ref="C10:G10" si="1">SUM(C11:C17)</f>
        <v>-0.8</v>
      </c>
      <c r="D10" s="149">
        <f t="shared" si="1"/>
        <v>12094514.859999999</v>
      </c>
      <c r="E10" s="149">
        <f t="shared" si="1"/>
        <v>7976858.1199999992</v>
      </c>
      <c r="F10" s="149">
        <f t="shared" si="1"/>
        <v>7976858.1199999992</v>
      </c>
      <c r="G10" s="149">
        <f t="shared" si="1"/>
        <v>4117656.7399999998</v>
      </c>
      <c r="H10" s="145"/>
    </row>
    <row r="11" spans="1:8">
      <c r="A11" s="150" t="s">
        <v>293</v>
      </c>
      <c r="B11" s="149">
        <v>8983579.1699999999</v>
      </c>
      <c r="C11" s="149">
        <v>0</v>
      </c>
      <c r="D11" s="149">
        <f>B11+C11</f>
        <v>8983579.1699999999</v>
      </c>
      <c r="E11" s="149">
        <v>6968867.25</v>
      </c>
      <c r="F11" s="149">
        <v>6968867.25</v>
      </c>
      <c r="G11" s="149">
        <f>D11-E11</f>
        <v>2014711.92</v>
      </c>
      <c r="H11" s="151" t="s">
        <v>557</v>
      </c>
    </row>
    <row r="12" spans="1:8">
      <c r="A12" s="150" t="s">
        <v>294</v>
      </c>
      <c r="B12" s="149">
        <v>82041.52</v>
      </c>
      <c r="C12" s="149">
        <v>0</v>
      </c>
      <c r="D12" s="149">
        <f t="shared" ref="D12:D17" si="2">B12+C12</f>
        <v>82041.52</v>
      </c>
      <c r="E12" s="149">
        <v>0</v>
      </c>
      <c r="F12" s="149">
        <v>0</v>
      </c>
      <c r="G12" s="149">
        <f t="shared" ref="G12:G17" si="3">D12-E12</f>
        <v>82041.52</v>
      </c>
      <c r="H12" s="151" t="s">
        <v>558</v>
      </c>
    </row>
    <row r="13" spans="1:8">
      <c r="A13" s="150" t="s">
        <v>295</v>
      </c>
      <c r="B13" s="149">
        <v>1811326</v>
      </c>
      <c r="C13" s="149">
        <v>0</v>
      </c>
      <c r="D13" s="149">
        <f t="shared" si="2"/>
        <v>1811326</v>
      </c>
      <c r="E13" s="149">
        <v>213886.35</v>
      </c>
      <c r="F13" s="149">
        <v>213886.35</v>
      </c>
      <c r="G13" s="149">
        <f t="shared" si="3"/>
        <v>1597439.65</v>
      </c>
      <c r="H13" s="151" t="s">
        <v>559</v>
      </c>
    </row>
    <row r="14" spans="1:8">
      <c r="A14" s="150" t="s">
        <v>296</v>
      </c>
      <c r="B14" s="149">
        <v>0</v>
      </c>
      <c r="C14" s="149">
        <v>0</v>
      </c>
      <c r="D14" s="149">
        <f t="shared" si="2"/>
        <v>0</v>
      </c>
      <c r="E14" s="149">
        <v>0</v>
      </c>
      <c r="F14" s="149">
        <v>0</v>
      </c>
      <c r="G14" s="149">
        <f t="shared" si="3"/>
        <v>0</v>
      </c>
      <c r="H14" s="151" t="s">
        <v>560</v>
      </c>
    </row>
    <row r="15" spans="1:8">
      <c r="A15" s="150" t="s">
        <v>297</v>
      </c>
      <c r="B15" s="149">
        <v>1217568.97</v>
      </c>
      <c r="C15" s="149">
        <v>-0.8</v>
      </c>
      <c r="D15" s="149">
        <f t="shared" si="2"/>
        <v>1217568.17</v>
      </c>
      <c r="E15" s="149">
        <v>794104.52</v>
      </c>
      <c r="F15" s="149">
        <v>794104.52</v>
      </c>
      <c r="G15" s="149">
        <f t="shared" si="3"/>
        <v>423463.64999999991</v>
      </c>
      <c r="H15" s="151" t="s">
        <v>561</v>
      </c>
    </row>
    <row r="16" spans="1:8">
      <c r="A16" s="150" t="s">
        <v>298</v>
      </c>
      <c r="B16" s="149">
        <v>0</v>
      </c>
      <c r="C16" s="149">
        <v>0</v>
      </c>
      <c r="D16" s="149">
        <f t="shared" si="2"/>
        <v>0</v>
      </c>
      <c r="E16" s="149">
        <v>0</v>
      </c>
      <c r="F16" s="149">
        <v>0</v>
      </c>
      <c r="G16" s="149">
        <f t="shared" si="3"/>
        <v>0</v>
      </c>
      <c r="H16" s="151" t="s">
        <v>562</v>
      </c>
    </row>
    <row r="17" spans="1:8">
      <c r="A17" s="150" t="s">
        <v>299</v>
      </c>
      <c r="B17" s="149">
        <v>0</v>
      </c>
      <c r="C17" s="149">
        <v>0</v>
      </c>
      <c r="D17" s="149">
        <f t="shared" si="2"/>
        <v>0</v>
      </c>
      <c r="E17" s="149">
        <v>0</v>
      </c>
      <c r="F17" s="149">
        <v>0</v>
      </c>
      <c r="G17" s="149">
        <f t="shared" si="3"/>
        <v>0</v>
      </c>
      <c r="H17" s="151" t="s">
        <v>563</v>
      </c>
    </row>
    <row r="18" spans="1:8">
      <c r="A18" s="148" t="s">
        <v>300</v>
      </c>
      <c r="B18" s="149">
        <f>SUM(B19:B27)</f>
        <v>1719553.64</v>
      </c>
      <c r="C18" s="149">
        <f t="shared" ref="C18:G18" si="4">SUM(C19:C27)</f>
        <v>353039.08</v>
      </c>
      <c r="D18" s="149">
        <f t="shared" si="4"/>
        <v>2072592.7200000002</v>
      </c>
      <c r="E18" s="149">
        <f t="shared" si="4"/>
        <v>1166160.0100000002</v>
      </c>
      <c r="F18" s="149">
        <f t="shared" si="4"/>
        <v>1166160.0100000002</v>
      </c>
      <c r="G18" s="149">
        <f t="shared" si="4"/>
        <v>906432.7100000002</v>
      </c>
    </row>
    <row r="19" spans="1:8">
      <c r="A19" s="150" t="s">
        <v>301</v>
      </c>
      <c r="B19" s="149">
        <v>391466.03</v>
      </c>
      <c r="C19" s="149">
        <v>55000</v>
      </c>
      <c r="D19" s="149">
        <f t="shared" ref="D19:D27" si="5">B19+C19</f>
        <v>446466.03</v>
      </c>
      <c r="E19" s="149">
        <v>274181.58</v>
      </c>
      <c r="F19" s="149">
        <v>274181.58</v>
      </c>
      <c r="G19" s="149">
        <f t="shared" ref="G19:G27" si="6">D19-E19</f>
        <v>172284.45</v>
      </c>
      <c r="H19" s="151" t="s">
        <v>564</v>
      </c>
    </row>
    <row r="20" spans="1:8">
      <c r="A20" s="150" t="s">
        <v>302</v>
      </c>
      <c r="B20" s="149">
        <v>82427.75</v>
      </c>
      <c r="C20" s="149">
        <v>27485.06</v>
      </c>
      <c r="D20" s="149">
        <f t="shared" si="5"/>
        <v>109912.81</v>
      </c>
      <c r="E20" s="149">
        <v>91050.3</v>
      </c>
      <c r="F20" s="149">
        <v>91050.3</v>
      </c>
      <c r="G20" s="149">
        <f t="shared" si="6"/>
        <v>18862.509999999995</v>
      </c>
      <c r="H20" s="151" t="s">
        <v>565</v>
      </c>
    </row>
    <row r="21" spans="1:8">
      <c r="A21" s="150" t="s">
        <v>303</v>
      </c>
      <c r="B21" s="149">
        <v>0</v>
      </c>
      <c r="C21" s="149">
        <v>0</v>
      </c>
      <c r="D21" s="149">
        <f t="shared" si="5"/>
        <v>0</v>
      </c>
      <c r="E21" s="149">
        <v>0</v>
      </c>
      <c r="F21" s="149">
        <v>0</v>
      </c>
      <c r="G21" s="149">
        <f t="shared" si="6"/>
        <v>0</v>
      </c>
      <c r="H21" s="151" t="s">
        <v>566</v>
      </c>
    </row>
    <row r="22" spans="1:8">
      <c r="A22" s="150" t="s">
        <v>304</v>
      </c>
      <c r="B22" s="149">
        <v>133039.44</v>
      </c>
      <c r="C22" s="149">
        <v>87760</v>
      </c>
      <c r="D22" s="149">
        <f t="shared" si="5"/>
        <v>220799.44</v>
      </c>
      <c r="E22" s="149">
        <v>87726.85</v>
      </c>
      <c r="F22" s="149">
        <v>87726.85</v>
      </c>
      <c r="G22" s="149">
        <f t="shared" si="6"/>
        <v>133072.59</v>
      </c>
      <c r="H22" s="151" t="s">
        <v>567</v>
      </c>
    </row>
    <row r="23" spans="1:8">
      <c r="A23" s="150" t="s">
        <v>305</v>
      </c>
      <c r="B23" s="149">
        <v>153912.34</v>
      </c>
      <c r="C23" s="149">
        <v>-1156.3</v>
      </c>
      <c r="D23" s="149">
        <f t="shared" si="5"/>
        <v>152756.04</v>
      </c>
      <c r="E23" s="149">
        <v>54543.33</v>
      </c>
      <c r="F23" s="149">
        <v>54543.33</v>
      </c>
      <c r="G23" s="149">
        <f t="shared" si="6"/>
        <v>98212.71</v>
      </c>
      <c r="H23" s="151" t="s">
        <v>568</v>
      </c>
    </row>
    <row r="24" spans="1:8">
      <c r="A24" s="150" t="s">
        <v>306</v>
      </c>
      <c r="B24" s="149">
        <v>721697.9</v>
      </c>
      <c r="C24" s="149">
        <v>-70855.56</v>
      </c>
      <c r="D24" s="149">
        <f t="shared" si="5"/>
        <v>650842.34000000008</v>
      </c>
      <c r="E24" s="149">
        <v>392365.58</v>
      </c>
      <c r="F24" s="149">
        <v>392365.58</v>
      </c>
      <c r="G24" s="149">
        <f t="shared" si="6"/>
        <v>258476.76000000007</v>
      </c>
      <c r="H24" s="151" t="s">
        <v>569</v>
      </c>
    </row>
    <row r="25" spans="1:8">
      <c r="A25" s="150" t="s">
        <v>307</v>
      </c>
      <c r="B25" s="149">
        <v>72259.199999999997</v>
      </c>
      <c r="C25" s="149">
        <v>214805.3</v>
      </c>
      <c r="D25" s="149">
        <f t="shared" si="5"/>
        <v>287064.5</v>
      </c>
      <c r="E25" s="149">
        <v>195312.5</v>
      </c>
      <c r="F25" s="149">
        <v>195312.5</v>
      </c>
      <c r="G25" s="149">
        <f t="shared" si="6"/>
        <v>91752</v>
      </c>
      <c r="H25" s="151" t="s">
        <v>570</v>
      </c>
    </row>
    <row r="26" spans="1:8">
      <c r="A26" s="150" t="s">
        <v>308</v>
      </c>
      <c r="B26" s="149">
        <v>0</v>
      </c>
      <c r="C26" s="149">
        <v>0</v>
      </c>
      <c r="D26" s="149">
        <f t="shared" si="5"/>
        <v>0</v>
      </c>
      <c r="E26" s="149">
        <v>0</v>
      </c>
      <c r="F26" s="149">
        <v>0</v>
      </c>
      <c r="G26" s="149">
        <f t="shared" si="6"/>
        <v>0</v>
      </c>
      <c r="H26" s="151" t="s">
        <v>571</v>
      </c>
    </row>
    <row r="27" spans="1:8">
      <c r="A27" s="150" t="s">
        <v>309</v>
      </c>
      <c r="B27" s="149">
        <v>164750.98000000001</v>
      </c>
      <c r="C27" s="149">
        <v>40000.58</v>
      </c>
      <c r="D27" s="149">
        <f t="shared" si="5"/>
        <v>204751.56</v>
      </c>
      <c r="E27" s="149">
        <v>70979.87</v>
      </c>
      <c r="F27" s="149">
        <v>70979.87</v>
      </c>
      <c r="G27" s="149">
        <f t="shared" si="6"/>
        <v>133771.69</v>
      </c>
      <c r="H27" s="151" t="s">
        <v>572</v>
      </c>
    </row>
    <row r="28" spans="1:8">
      <c r="A28" s="148" t="s">
        <v>310</v>
      </c>
      <c r="B28" s="149">
        <f>SUM(B29:B37)</f>
        <v>1125476.04</v>
      </c>
      <c r="C28" s="149">
        <f t="shared" ref="C28:G28" si="7">SUM(C29:C37)</f>
        <v>1913175.56</v>
      </c>
      <c r="D28" s="149">
        <f t="shared" si="7"/>
        <v>3038651.6</v>
      </c>
      <c r="E28" s="149">
        <f t="shared" si="7"/>
        <v>2324838.73</v>
      </c>
      <c r="F28" s="149">
        <f t="shared" si="7"/>
        <v>2324838.73</v>
      </c>
      <c r="G28" s="149">
        <f t="shared" si="7"/>
        <v>713812.87</v>
      </c>
    </row>
    <row r="29" spans="1:8">
      <c r="A29" s="150" t="s">
        <v>311</v>
      </c>
      <c r="B29" s="149">
        <v>147750.72</v>
      </c>
      <c r="C29" s="149">
        <v>47355.56</v>
      </c>
      <c r="D29" s="149">
        <f t="shared" ref="D29:D82" si="8">B29+C29</f>
        <v>195106.28</v>
      </c>
      <c r="E29" s="149">
        <v>160723.15</v>
      </c>
      <c r="F29" s="149">
        <v>160723.15</v>
      </c>
      <c r="G29" s="149">
        <f t="shared" ref="G29:G37" si="9">D29-E29</f>
        <v>34383.130000000005</v>
      </c>
      <c r="H29" s="151" t="s">
        <v>573</v>
      </c>
    </row>
    <row r="30" spans="1:8">
      <c r="A30" s="150" t="s">
        <v>312</v>
      </c>
      <c r="B30" s="149">
        <v>64896</v>
      </c>
      <c r="C30" s="149">
        <v>165280</v>
      </c>
      <c r="D30" s="149">
        <f t="shared" si="8"/>
        <v>230176</v>
      </c>
      <c r="E30" s="149">
        <v>210887.33</v>
      </c>
      <c r="F30" s="149">
        <v>210887.33</v>
      </c>
      <c r="G30" s="149">
        <f t="shared" si="9"/>
        <v>19288.670000000013</v>
      </c>
      <c r="H30" s="151" t="s">
        <v>574</v>
      </c>
    </row>
    <row r="31" spans="1:8">
      <c r="A31" s="150" t="s">
        <v>313</v>
      </c>
      <c r="B31" s="149">
        <v>24011.52</v>
      </c>
      <c r="C31" s="149">
        <v>0</v>
      </c>
      <c r="D31" s="149">
        <f t="shared" si="8"/>
        <v>24011.52</v>
      </c>
      <c r="E31" s="149">
        <v>0</v>
      </c>
      <c r="F31" s="149">
        <v>0</v>
      </c>
      <c r="G31" s="149">
        <f t="shared" si="9"/>
        <v>24011.52</v>
      </c>
      <c r="H31" s="151" t="s">
        <v>575</v>
      </c>
    </row>
    <row r="32" spans="1:8">
      <c r="A32" s="150" t="s">
        <v>314</v>
      </c>
      <c r="B32" s="149">
        <v>188198.39999999999</v>
      </c>
      <c r="C32" s="149">
        <v>15000</v>
      </c>
      <c r="D32" s="149">
        <f t="shared" si="8"/>
        <v>203198.4</v>
      </c>
      <c r="E32" s="149">
        <v>188907.3</v>
      </c>
      <c r="F32" s="149">
        <v>188907.3</v>
      </c>
      <c r="G32" s="149">
        <f t="shared" si="9"/>
        <v>14291.100000000006</v>
      </c>
      <c r="H32" s="151" t="s">
        <v>576</v>
      </c>
    </row>
    <row r="33" spans="1:8">
      <c r="A33" s="150" t="s">
        <v>315</v>
      </c>
      <c r="B33" s="149">
        <v>55486.080000000002</v>
      </c>
      <c r="C33" s="149">
        <v>325940</v>
      </c>
      <c r="D33" s="149">
        <f t="shared" si="8"/>
        <v>381426.08</v>
      </c>
      <c r="E33" s="149">
        <v>279002.86</v>
      </c>
      <c r="F33" s="149">
        <v>279002.86</v>
      </c>
      <c r="G33" s="149">
        <f t="shared" si="9"/>
        <v>102423.22000000003</v>
      </c>
      <c r="H33" s="151" t="s">
        <v>577</v>
      </c>
    </row>
    <row r="34" spans="1:8">
      <c r="A34" s="150" t="s">
        <v>316</v>
      </c>
      <c r="B34" s="149">
        <v>1297.92</v>
      </c>
      <c r="C34" s="149">
        <v>0</v>
      </c>
      <c r="D34" s="149">
        <f t="shared" si="8"/>
        <v>1297.92</v>
      </c>
      <c r="E34" s="149">
        <v>0</v>
      </c>
      <c r="F34" s="149">
        <v>0</v>
      </c>
      <c r="G34" s="149">
        <f t="shared" si="9"/>
        <v>1297.92</v>
      </c>
      <c r="H34" s="151" t="s">
        <v>578</v>
      </c>
    </row>
    <row r="35" spans="1:8">
      <c r="A35" s="150" t="s">
        <v>317</v>
      </c>
      <c r="B35" s="149">
        <v>35043.839999999997</v>
      </c>
      <c r="C35" s="149">
        <v>0</v>
      </c>
      <c r="D35" s="149">
        <f t="shared" si="8"/>
        <v>35043.839999999997</v>
      </c>
      <c r="E35" s="149">
        <v>7851.81</v>
      </c>
      <c r="F35" s="149">
        <v>7851.81</v>
      </c>
      <c r="G35" s="149">
        <f t="shared" si="9"/>
        <v>27192.029999999995</v>
      </c>
      <c r="H35" s="151" t="s">
        <v>579</v>
      </c>
    </row>
    <row r="36" spans="1:8">
      <c r="A36" s="150" t="s">
        <v>318</v>
      </c>
      <c r="B36" s="149">
        <v>304500.24</v>
      </c>
      <c r="C36" s="149">
        <v>1299600</v>
      </c>
      <c r="D36" s="149">
        <f t="shared" si="8"/>
        <v>1604100.24</v>
      </c>
      <c r="E36" s="149">
        <v>1226206.3</v>
      </c>
      <c r="F36" s="149">
        <v>1226206.3</v>
      </c>
      <c r="G36" s="149">
        <f t="shared" si="9"/>
        <v>377893.93999999994</v>
      </c>
      <c r="H36" s="151" t="s">
        <v>580</v>
      </c>
    </row>
    <row r="37" spans="1:8">
      <c r="A37" s="150" t="s">
        <v>319</v>
      </c>
      <c r="B37" s="149">
        <v>304291.32</v>
      </c>
      <c r="C37" s="149">
        <v>60000</v>
      </c>
      <c r="D37" s="149">
        <f t="shared" si="8"/>
        <v>364291.32</v>
      </c>
      <c r="E37" s="149">
        <v>251259.98</v>
      </c>
      <c r="F37" s="149">
        <v>251259.98</v>
      </c>
      <c r="G37" s="149">
        <f t="shared" si="9"/>
        <v>113031.34</v>
      </c>
      <c r="H37" s="151" t="s">
        <v>581</v>
      </c>
    </row>
    <row r="38" spans="1:8">
      <c r="A38" s="148" t="s">
        <v>320</v>
      </c>
      <c r="B38" s="149">
        <f>SUM(B39:B47)</f>
        <v>1614962.54</v>
      </c>
      <c r="C38" s="149">
        <f t="shared" ref="C38:G38" si="10">SUM(C39:C47)</f>
        <v>3728000</v>
      </c>
      <c r="D38" s="149">
        <f t="shared" si="10"/>
        <v>5342962.54</v>
      </c>
      <c r="E38" s="149">
        <f t="shared" si="10"/>
        <v>3696759.16</v>
      </c>
      <c r="F38" s="149">
        <f t="shared" si="10"/>
        <v>3696759.16</v>
      </c>
      <c r="G38" s="149">
        <f t="shared" si="10"/>
        <v>1646203.38</v>
      </c>
    </row>
    <row r="39" spans="1:8">
      <c r="A39" s="150" t="s">
        <v>321</v>
      </c>
      <c r="B39" s="149">
        <v>0</v>
      </c>
      <c r="C39" s="149">
        <v>0</v>
      </c>
      <c r="D39" s="149">
        <f t="shared" si="8"/>
        <v>0</v>
      </c>
      <c r="E39" s="149">
        <v>0</v>
      </c>
      <c r="F39" s="149">
        <v>0</v>
      </c>
      <c r="G39" s="149">
        <f t="shared" ref="G39:G47" si="11">D39-E39</f>
        <v>0</v>
      </c>
      <c r="H39" s="151" t="s">
        <v>582</v>
      </c>
    </row>
    <row r="40" spans="1:8">
      <c r="A40" s="150" t="s">
        <v>322</v>
      </c>
      <c r="B40" s="149">
        <v>0</v>
      </c>
      <c r="C40" s="149">
        <v>0</v>
      </c>
      <c r="D40" s="149">
        <f t="shared" si="8"/>
        <v>0</v>
      </c>
      <c r="E40" s="149">
        <v>0</v>
      </c>
      <c r="F40" s="149">
        <v>0</v>
      </c>
      <c r="G40" s="149">
        <f t="shared" si="11"/>
        <v>0</v>
      </c>
      <c r="H40" s="151" t="s">
        <v>583</v>
      </c>
    </row>
    <row r="41" spans="1:8">
      <c r="A41" s="150" t="s">
        <v>323</v>
      </c>
      <c r="B41" s="149">
        <v>0</v>
      </c>
      <c r="C41" s="149">
        <v>0</v>
      </c>
      <c r="D41" s="149">
        <f t="shared" si="8"/>
        <v>0</v>
      </c>
      <c r="E41" s="149">
        <v>0</v>
      </c>
      <c r="F41" s="149">
        <v>0</v>
      </c>
      <c r="G41" s="149">
        <f t="shared" si="11"/>
        <v>0</v>
      </c>
      <c r="H41" s="151" t="s">
        <v>584</v>
      </c>
    </row>
    <row r="42" spans="1:8">
      <c r="A42" s="150" t="s">
        <v>324</v>
      </c>
      <c r="B42" s="149">
        <v>1614962.54</v>
      </c>
      <c r="C42" s="149">
        <v>3728000</v>
      </c>
      <c r="D42" s="149">
        <f t="shared" si="8"/>
        <v>5342962.54</v>
      </c>
      <c r="E42" s="149">
        <v>3696759.16</v>
      </c>
      <c r="F42" s="149">
        <v>3696759.16</v>
      </c>
      <c r="G42" s="149">
        <f t="shared" si="11"/>
        <v>1646203.38</v>
      </c>
      <c r="H42" s="151" t="s">
        <v>585</v>
      </c>
    </row>
    <row r="43" spans="1:8">
      <c r="A43" s="150" t="s">
        <v>325</v>
      </c>
      <c r="B43" s="149">
        <v>0</v>
      </c>
      <c r="C43" s="149">
        <v>0</v>
      </c>
      <c r="D43" s="149">
        <f t="shared" si="8"/>
        <v>0</v>
      </c>
      <c r="E43" s="149">
        <v>0</v>
      </c>
      <c r="F43" s="149">
        <v>0</v>
      </c>
      <c r="G43" s="149">
        <f t="shared" si="11"/>
        <v>0</v>
      </c>
      <c r="H43" s="152" t="s">
        <v>586</v>
      </c>
    </row>
    <row r="44" spans="1:8">
      <c r="A44" s="150" t="s">
        <v>326</v>
      </c>
      <c r="B44" s="149">
        <v>0</v>
      </c>
      <c r="C44" s="149">
        <v>0</v>
      </c>
      <c r="D44" s="149">
        <f t="shared" si="8"/>
        <v>0</v>
      </c>
      <c r="E44" s="149">
        <v>0</v>
      </c>
      <c r="F44" s="149">
        <v>0</v>
      </c>
      <c r="G44" s="149">
        <f t="shared" si="11"/>
        <v>0</v>
      </c>
      <c r="H44" s="151" t="s">
        <v>587</v>
      </c>
    </row>
    <row r="45" spans="1:8">
      <c r="A45" s="150" t="s">
        <v>327</v>
      </c>
      <c r="B45" s="149">
        <v>0</v>
      </c>
      <c r="C45" s="149">
        <v>0</v>
      </c>
      <c r="D45" s="149">
        <f t="shared" si="8"/>
        <v>0</v>
      </c>
      <c r="E45" s="149">
        <v>0</v>
      </c>
      <c r="F45" s="149">
        <v>0</v>
      </c>
      <c r="G45" s="149">
        <f t="shared" si="11"/>
        <v>0</v>
      </c>
      <c r="H45" s="151"/>
    </row>
    <row r="46" spans="1:8">
      <c r="A46" s="150" t="s">
        <v>328</v>
      </c>
      <c r="B46" s="149">
        <v>0</v>
      </c>
      <c r="C46" s="149">
        <v>0</v>
      </c>
      <c r="D46" s="149">
        <f t="shared" si="8"/>
        <v>0</v>
      </c>
      <c r="E46" s="149">
        <v>0</v>
      </c>
      <c r="F46" s="149">
        <v>0</v>
      </c>
      <c r="G46" s="149">
        <f t="shared" si="11"/>
        <v>0</v>
      </c>
      <c r="H46" s="151" t="s">
        <v>588</v>
      </c>
    </row>
    <row r="47" spans="1:8">
      <c r="A47" s="150" t="s">
        <v>329</v>
      </c>
      <c r="B47" s="149">
        <v>0</v>
      </c>
      <c r="C47" s="149">
        <v>0</v>
      </c>
      <c r="D47" s="149">
        <f t="shared" si="8"/>
        <v>0</v>
      </c>
      <c r="E47" s="149">
        <v>0</v>
      </c>
      <c r="F47" s="149">
        <v>0</v>
      </c>
      <c r="G47" s="149">
        <f t="shared" si="11"/>
        <v>0</v>
      </c>
      <c r="H47" s="151" t="s">
        <v>589</v>
      </c>
    </row>
    <row r="48" spans="1:8">
      <c r="A48" s="148" t="s">
        <v>330</v>
      </c>
      <c r="B48" s="149">
        <f>SUM(B49:B57)</f>
        <v>35692.800000000003</v>
      </c>
      <c r="C48" s="149">
        <f t="shared" ref="C48:G48" si="12">SUM(C49:C57)</f>
        <v>1218751</v>
      </c>
      <c r="D48" s="149">
        <f t="shared" si="12"/>
        <v>1254443.8</v>
      </c>
      <c r="E48" s="149">
        <f t="shared" si="12"/>
        <v>1188537.47</v>
      </c>
      <c r="F48" s="149">
        <f t="shared" si="12"/>
        <v>1188537.47</v>
      </c>
      <c r="G48" s="149">
        <f t="shared" si="12"/>
        <v>65906.33</v>
      </c>
    </row>
    <row r="49" spans="1:8">
      <c r="A49" s="150" t="s">
        <v>331</v>
      </c>
      <c r="B49" s="149">
        <v>35692.800000000003</v>
      </c>
      <c r="C49" s="149">
        <v>20000</v>
      </c>
      <c r="D49" s="149">
        <f t="shared" si="8"/>
        <v>55692.800000000003</v>
      </c>
      <c r="E49" s="149">
        <v>14786.47</v>
      </c>
      <c r="F49" s="149">
        <v>14786.47</v>
      </c>
      <c r="G49" s="149">
        <f t="shared" ref="G49:G57" si="13">D49-E49</f>
        <v>40906.33</v>
      </c>
      <c r="H49" s="151" t="s">
        <v>590</v>
      </c>
    </row>
    <row r="50" spans="1:8">
      <c r="A50" s="150" t="s">
        <v>332</v>
      </c>
      <c r="B50" s="149">
        <v>0</v>
      </c>
      <c r="C50" s="149">
        <v>25000</v>
      </c>
      <c r="D50" s="149">
        <f t="shared" si="8"/>
        <v>25000</v>
      </c>
      <c r="E50" s="149">
        <v>0</v>
      </c>
      <c r="F50" s="149">
        <v>0</v>
      </c>
      <c r="G50" s="149">
        <f t="shared" si="13"/>
        <v>25000</v>
      </c>
      <c r="H50" s="151" t="s">
        <v>591</v>
      </c>
    </row>
    <row r="51" spans="1:8">
      <c r="A51" s="150" t="s">
        <v>333</v>
      </c>
      <c r="B51" s="149">
        <v>0</v>
      </c>
      <c r="C51" s="149">
        <v>0</v>
      </c>
      <c r="D51" s="149">
        <f t="shared" si="8"/>
        <v>0</v>
      </c>
      <c r="E51" s="149">
        <v>0</v>
      </c>
      <c r="F51" s="149">
        <v>0</v>
      </c>
      <c r="G51" s="149">
        <f t="shared" si="13"/>
        <v>0</v>
      </c>
      <c r="H51" s="151" t="s">
        <v>592</v>
      </c>
    </row>
    <row r="52" spans="1:8">
      <c r="A52" s="150" t="s">
        <v>334</v>
      </c>
      <c r="B52" s="149">
        <v>0</v>
      </c>
      <c r="C52" s="149">
        <v>1173751</v>
      </c>
      <c r="D52" s="149">
        <f t="shared" si="8"/>
        <v>1173751</v>
      </c>
      <c r="E52" s="149">
        <v>1173751</v>
      </c>
      <c r="F52" s="149">
        <v>1173751</v>
      </c>
      <c r="G52" s="149">
        <f t="shared" si="13"/>
        <v>0</v>
      </c>
      <c r="H52" s="151" t="s">
        <v>593</v>
      </c>
    </row>
    <row r="53" spans="1:8">
      <c r="A53" s="150" t="s">
        <v>335</v>
      </c>
      <c r="B53" s="149">
        <v>0</v>
      </c>
      <c r="C53" s="149">
        <v>0</v>
      </c>
      <c r="D53" s="149">
        <f t="shared" si="8"/>
        <v>0</v>
      </c>
      <c r="E53" s="149">
        <v>0</v>
      </c>
      <c r="F53" s="149">
        <v>0</v>
      </c>
      <c r="G53" s="149">
        <f t="shared" si="13"/>
        <v>0</v>
      </c>
      <c r="H53" s="151" t="s">
        <v>594</v>
      </c>
    </row>
    <row r="54" spans="1:8">
      <c r="A54" s="150" t="s">
        <v>336</v>
      </c>
      <c r="B54" s="149">
        <v>0</v>
      </c>
      <c r="C54" s="149">
        <v>0</v>
      </c>
      <c r="D54" s="149">
        <f t="shared" si="8"/>
        <v>0</v>
      </c>
      <c r="E54" s="149">
        <v>0</v>
      </c>
      <c r="F54" s="149">
        <v>0</v>
      </c>
      <c r="G54" s="149">
        <f t="shared" si="13"/>
        <v>0</v>
      </c>
      <c r="H54" s="151" t="s">
        <v>595</v>
      </c>
    </row>
    <row r="55" spans="1:8">
      <c r="A55" s="150" t="s">
        <v>337</v>
      </c>
      <c r="B55" s="149">
        <v>0</v>
      </c>
      <c r="C55" s="149">
        <v>0</v>
      </c>
      <c r="D55" s="149">
        <f t="shared" si="8"/>
        <v>0</v>
      </c>
      <c r="E55" s="149">
        <v>0</v>
      </c>
      <c r="F55" s="149">
        <v>0</v>
      </c>
      <c r="G55" s="149">
        <f t="shared" si="13"/>
        <v>0</v>
      </c>
      <c r="H55" s="151" t="s">
        <v>596</v>
      </c>
    </row>
    <row r="56" spans="1:8">
      <c r="A56" s="150" t="s">
        <v>338</v>
      </c>
      <c r="B56" s="149">
        <v>0</v>
      </c>
      <c r="C56" s="149">
        <v>0</v>
      </c>
      <c r="D56" s="149">
        <f t="shared" si="8"/>
        <v>0</v>
      </c>
      <c r="E56" s="149">
        <v>0</v>
      </c>
      <c r="F56" s="149">
        <v>0</v>
      </c>
      <c r="G56" s="149">
        <f t="shared" si="13"/>
        <v>0</v>
      </c>
      <c r="H56" s="151" t="s">
        <v>597</v>
      </c>
    </row>
    <row r="57" spans="1:8">
      <c r="A57" s="150" t="s">
        <v>339</v>
      </c>
      <c r="B57" s="149">
        <v>0</v>
      </c>
      <c r="C57" s="149">
        <v>0</v>
      </c>
      <c r="D57" s="149">
        <f t="shared" si="8"/>
        <v>0</v>
      </c>
      <c r="E57" s="149">
        <v>0</v>
      </c>
      <c r="F57" s="149">
        <v>0</v>
      </c>
      <c r="G57" s="149">
        <f t="shared" si="13"/>
        <v>0</v>
      </c>
      <c r="H57" s="151" t="s">
        <v>598</v>
      </c>
    </row>
    <row r="58" spans="1:8">
      <c r="A58" s="148" t="s">
        <v>340</v>
      </c>
      <c r="B58" s="149">
        <f>SUM(B59:B61)</f>
        <v>0</v>
      </c>
      <c r="C58" s="149">
        <f t="shared" ref="C58:G58" si="14">SUM(C59:C61)</f>
        <v>0</v>
      </c>
      <c r="D58" s="149">
        <f t="shared" si="14"/>
        <v>0</v>
      </c>
      <c r="E58" s="149">
        <f t="shared" si="14"/>
        <v>0</v>
      </c>
      <c r="F58" s="149">
        <f t="shared" si="14"/>
        <v>0</v>
      </c>
      <c r="G58" s="149">
        <f t="shared" si="14"/>
        <v>0</v>
      </c>
    </row>
    <row r="59" spans="1:8">
      <c r="A59" s="150" t="s">
        <v>341</v>
      </c>
      <c r="B59" s="149">
        <v>0</v>
      </c>
      <c r="C59" s="149">
        <v>0</v>
      </c>
      <c r="D59" s="149">
        <f t="shared" si="8"/>
        <v>0</v>
      </c>
      <c r="E59" s="149">
        <v>0</v>
      </c>
      <c r="F59" s="149">
        <v>0</v>
      </c>
      <c r="G59" s="149">
        <f t="shared" ref="G59:G61" si="15">D59-E59</f>
        <v>0</v>
      </c>
      <c r="H59" s="151" t="s">
        <v>599</v>
      </c>
    </row>
    <row r="60" spans="1:8">
      <c r="A60" s="150" t="s">
        <v>342</v>
      </c>
      <c r="B60" s="149">
        <v>0</v>
      </c>
      <c r="C60" s="149">
        <v>0</v>
      </c>
      <c r="D60" s="149">
        <f t="shared" si="8"/>
        <v>0</v>
      </c>
      <c r="E60" s="149">
        <v>0</v>
      </c>
      <c r="F60" s="149">
        <v>0</v>
      </c>
      <c r="G60" s="149">
        <f t="shared" si="15"/>
        <v>0</v>
      </c>
      <c r="H60" s="151" t="s">
        <v>600</v>
      </c>
    </row>
    <row r="61" spans="1:8">
      <c r="A61" s="150" t="s">
        <v>343</v>
      </c>
      <c r="B61" s="149">
        <v>0</v>
      </c>
      <c r="C61" s="149">
        <v>0</v>
      </c>
      <c r="D61" s="149">
        <f t="shared" si="8"/>
        <v>0</v>
      </c>
      <c r="E61" s="149">
        <v>0</v>
      </c>
      <c r="F61" s="149">
        <v>0</v>
      </c>
      <c r="G61" s="149">
        <f t="shared" si="15"/>
        <v>0</v>
      </c>
      <c r="H61" s="151" t="s">
        <v>601</v>
      </c>
    </row>
    <row r="62" spans="1:8">
      <c r="A62" s="148" t="s">
        <v>344</v>
      </c>
      <c r="B62" s="149">
        <f>SUM(B63:B67,B69:B70)</f>
        <v>0</v>
      </c>
      <c r="C62" s="149">
        <f t="shared" ref="C62:G62" si="16">SUM(C63:C67,C69:C70)</f>
        <v>0</v>
      </c>
      <c r="D62" s="149">
        <f t="shared" si="16"/>
        <v>0</v>
      </c>
      <c r="E62" s="149">
        <f t="shared" si="16"/>
        <v>0</v>
      </c>
      <c r="F62" s="149">
        <f t="shared" si="16"/>
        <v>0</v>
      </c>
      <c r="G62" s="149">
        <f t="shared" si="16"/>
        <v>0</v>
      </c>
    </row>
    <row r="63" spans="1:8">
      <c r="A63" s="150" t="s">
        <v>345</v>
      </c>
      <c r="B63" s="149">
        <v>0</v>
      </c>
      <c r="C63" s="149">
        <v>0</v>
      </c>
      <c r="D63" s="149">
        <f t="shared" si="8"/>
        <v>0</v>
      </c>
      <c r="E63" s="149">
        <v>0</v>
      </c>
      <c r="F63" s="149">
        <v>0</v>
      </c>
      <c r="G63" s="149">
        <f t="shared" ref="G63:G70" si="17">D63-E63</f>
        <v>0</v>
      </c>
      <c r="H63" s="151" t="s">
        <v>602</v>
      </c>
    </row>
    <row r="64" spans="1:8">
      <c r="A64" s="150" t="s">
        <v>346</v>
      </c>
      <c r="B64" s="149">
        <v>0</v>
      </c>
      <c r="C64" s="149">
        <v>0</v>
      </c>
      <c r="D64" s="149">
        <f t="shared" si="8"/>
        <v>0</v>
      </c>
      <c r="E64" s="149">
        <v>0</v>
      </c>
      <c r="F64" s="149">
        <v>0</v>
      </c>
      <c r="G64" s="149">
        <f t="shared" si="17"/>
        <v>0</v>
      </c>
      <c r="H64" s="151" t="s">
        <v>603</v>
      </c>
    </row>
    <row r="65" spans="1:8">
      <c r="A65" s="150" t="s">
        <v>347</v>
      </c>
      <c r="B65" s="149">
        <v>0</v>
      </c>
      <c r="C65" s="149">
        <v>0</v>
      </c>
      <c r="D65" s="149">
        <f t="shared" si="8"/>
        <v>0</v>
      </c>
      <c r="E65" s="149">
        <v>0</v>
      </c>
      <c r="F65" s="149">
        <v>0</v>
      </c>
      <c r="G65" s="149">
        <f t="shared" si="17"/>
        <v>0</v>
      </c>
      <c r="H65" s="151" t="s">
        <v>604</v>
      </c>
    </row>
    <row r="66" spans="1:8">
      <c r="A66" s="150" t="s">
        <v>348</v>
      </c>
      <c r="B66" s="149">
        <v>0</v>
      </c>
      <c r="C66" s="149">
        <v>0</v>
      </c>
      <c r="D66" s="149">
        <f t="shared" si="8"/>
        <v>0</v>
      </c>
      <c r="E66" s="149">
        <v>0</v>
      </c>
      <c r="F66" s="149">
        <v>0</v>
      </c>
      <c r="G66" s="149">
        <f t="shared" si="17"/>
        <v>0</v>
      </c>
      <c r="H66" s="151" t="s">
        <v>605</v>
      </c>
    </row>
    <row r="67" spans="1:8">
      <c r="A67" s="150" t="s">
        <v>349</v>
      </c>
      <c r="B67" s="149">
        <v>0</v>
      </c>
      <c r="C67" s="149">
        <v>0</v>
      </c>
      <c r="D67" s="149">
        <f t="shared" si="8"/>
        <v>0</v>
      </c>
      <c r="E67" s="149">
        <v>0</v>
      </c>
      <c r="F67" s="149">
        <v>0</v>
      </c>
      <c r="G67" s="149">
        <f t="shared" si="17"/>
        <v>0</v>
      </c>
      <c r="H67" s="151" t="s">
        <v>606</v>
      </c>
    </row>
    <row r="68" spans="1:8">
      <c r="A68" s="150" t="s">
        <v>350</v>
      </c>
      <c r="B68" s="149">
        <v>0</v>
      </c>
      <c r="C68" s="149">
        <v>0</v>
      </c>
      <c r="D68" s="149">
        <f t="shared" si="8"/>
        <v>0</v>
      </c>
      <c r="E68" s="149">
        <v>0</v>
      </c>
      <c r="F68" s="149">
        <v>0</v>
      </c>
      <c r="G68" s="149">
        <f t="shared" si="17"/>
        <v>0</v>
      </c>
      <c r="H68" s="151"/>
    </row>
    <row r="69" spans="1:8">
      <c r="A69" s="150" t="s">
        <v>351</v>
      </c>
      <c r="B69" s="149">
        <v>0</v>
      </c>
      <c r="C69" s="149">
        <v>0</v>
      </c>
      <c r="D69" s="149">
        <f t="shared" si="8"/>
        <v>0</v>
      </c>
      <c r="E69" s="149">
        <v>0</v>
      </c>
      <c r="F69" s="149">
        <v>0</v>
      </c>
      <c r="G69" s="149">
        <f t="shared" si="17"/>
        <v>0</v>
      </c>
      <c r="H69" s="151" t="s">
        <v>607</v>
      </c>
    </row>
    <row r="70" spans="1:8">
      <c r="A70" s="150" t="s">
        <v>352</v>
      </c>
      <c r="B70" s="149">
        <v>0</v>
      </c>
      <c r="C70" s="149">
        <v>0</v>
      </c>
      <c r="D70" s="149">
        <f t="shared" si="8"/>
        <v>0</v>
      </c>
      <c r="E70" s="149">
        <v>0</v>
      </c>
      <c r="F70" s="149">
        <v>0</v>
      </c>
      <c r="G70" s="149">
        <f t="shared" si="17"/>
        <v>0</v>
      </c>
      <c r="H70" s="151" t="s">
        <v>608</v>
      </c>
    </row>
    <row r="71" spans="1:8">
      <c r="A71" s="148" t="s">
        <v>353</v>
      </c>
      <c r="B71" s="149">
        <f>SUM(B72:B74)</f>
        <v>0</v>
      </c>
      <c r="C71" s="149">
        <f t="shared" ref="C71:G71" si="18">SUM(C72:C74)</f>
        <v>0</v>
      </c>
      <c r="D71" s="149">
        <f t="shared" si="18"/>
        <v>0</v>
      </c>
      <c r="E71" s="149">
        <f t="shared" si="18"/>
        <v>0</v>
      </c>
      <c r="F71" s="149">
        <f t="shared" si="18"/>
        <v>0</v>
      </c>
      <c r="G71" s="149">
        <f t="shared" si="18"/>
        <v>0</v>
      </c>
    </row>
    <row r="72" spans="1:8">
      <c r="A72" s="150" t="s">
        <v>354</v>
      </c>
      <c r="B72" s="149">
        <v>0</v>
      </c>
      <c r="C72" s="149">
        <v>0</v>
      </c>
      <c r="D72" s="149">
        <f t="shared" si="8"/>
        <v>0</v>
      </c>
      <c r="E72" s="149">
        <v>0</v>
      </c>
      <c r="F72" s="149">
        <v>0</v>
      </c>
      <c r="G72" s="149">
        <f t="shared" ref="G72:G74" si="19">D72-E72</f>
        <v>0</v>
      </c>
      <c r="H72" s="151" t="s">
        <v>609</v>
      </c>
    </row>
    <row r="73" spans="1:8">
      <c r="A73" s="150" t="s">
        <v>355</v>
      </c>
      <c r="B73" s="149">
        <v>0</v>
      </c>
      <c r="C73" s="149">
        <v>0</v>
      </c>
      <c r="D73" s="149">
        <f t="shared" si="8"/>
        <v>0</v>
      </c>
      <c r="E73" s="149">
        <v>0</v>
      </c>
      <c r="F73" s="149">
        <v>0</v>
      </c>
      <c r="G73" s="149">
        <f t="shared" si="19"/>
        <v>0</v>
      </c>
      <c r="H73" s="151" t="s">
        <v>610</v>
      </c>
    </row>
    <row r="74" spans="1:8">
      <c r="A74" s="150" t="s">
        <v>356</v>
      </c>
      <c r="B74" s="149">
        <v>0</v>
      </c>
      <c r="C74" s="149">
        <v>0</v>
      </c>
      <c r="D74" s="149">
        <f t="shared" si="8"/>
        <v>0</v>
      </c>
      <c r="E74" s="149">
        <v>0</v>
      </c>
      <c r="F74" s="149">
        <v>0</v>
      </c>
      <c r="G74" s="149">
        <f t="shared" si="19"/>
        <v>0</v>
      </c>
      <c r="H74" s="151" t="s">
        <v>611</v>
      </c>
    </row>
    <row r="75" spans="1:8">
      <c r="A75" s="148" t="s">
        <v>357</v>
      </c>
      <c r="B75" s="149">
        <f>SUM(B76:B82)</f>
        <v>0</v>
      </c>
      <c r="C75" s="149">
        <f t="shared" ref="C75:G75" si="20">SUM(C76:C82)</f>
        <v>0</v>
      </c>
      <c r="D75" s="149">
        <f t="shared" si="20"/>
        <v>0</v>
      </c>
      <c r="E75" s="149">
        <f t="shared" si="20"/>
        <v>0</v>
      </c>
      <c r="F75" s="149">
        <f t="shared" si="20"/>
        <v>0</v>
      </c>
      <c r="G75" s="149">
        <f t="shared" si="20"/>
        <v>0</v>
      </c>
    </row>
    <row r="76" spans="1:8">
      <c r="A76" s="150" t="s">
        <v>358</v>
      </c>
      <c r="B76" s="149">
        <v>0</v>
      </c>
      <c r="C76" s="149">
        <v>0</v>
      </c>
      <c r="D76" s="149">
        <f t="shared" si="8"/>
        <v>0</v>
      </c>
      <c r="E76" s="149">
        <v>0</v>
      </c>
      <c r="F76" s="149">
        <v>0</v>
      </c>
      <c r="G76" s="149">
        <f t="shared" ref="G76:G82" si="21">D76-E76</f>
        <v>0</v>
      </c>
      <c r="H76" s="151" t="s">
        <v>612</v>
      </c>
    </row>
    <row r="77" spans="1:8">
      <c r="A77" s="150" t="s">
        <v>359</v>
      </c>
      <c r="B77" s="149">
        <v>0</v>
      </c>
      <c r="C77" s="149">
        <v>0</v>
      </c>
      <c r="D77" s="149">
        <f t="shared" si="8"/>
        <v>0</v>
      </c>
      <c r="E77" s="149">
        <v>0</v>
      </c>
      <c r="F77" s="149">
        <v>0</v>
      </c>
      <c r="G77" s="149">
        <f t="shared" si="21"/>
        <v>0</v>
      </c>
      <c r="H77" s="151" t="s">
        <v>613</v>
      </c>
    </row>
    <row r="78" spans="1:8">
      <c r="A78" s="150" t="s">
        <v>360</v>
      </c>
      <c r="B78" s="149">
        <v>0</v>
      </c>
      <c r="C78" s="149">
        <v>0</v>
      </c>
      <c r="D78" s="149">
        <f t="shared" si="8"/>
        <v>0</v>
      </c>
      <c r="E78" s="149">
        <v>0</v>
      </c>
      <c r="F78" s="149">
        <v>0</v>
      </c>
      <c r="G78" s="149">
        <f t="shared" si="21"/>
        <v>0</v>
      </c>
      <c r="H78" s="151" t="s">
        <v>614</v>
      </c>
    </row>
    <row r="79" spans="1:8">
      <c r="A79" s="150" t="s">
        <v>361</v>
      </c>
      <c r="B79" s="149">
        <v>0</v>
      </c>
      <c r="C79" s="149">
        <v>0</v>
      </c>
      <c r="D79" s="149">
        <f t="shared" si="8"/>
        <v>0</v>
      </c>
      <c r="E79" s="149">
        <v>0</v>
      </c>
      <c r="F79" s="149">
        <v>0</v>
      </c>
      <c r="G79" s="149">
        <f t="shared" si="21"/>
        <v>0</v>
      </c>
      <c r="H79" s="151" t="s">
        <v>615</v>
      </c>
    </row>
    <row r="80" spans="1:8">
      <c r="A80" s="150" t="s">
        <v>362</v>
      </c>
      <c r="B80" s="149">
        <v>0</v>
      </c>
      <c r="C80" s="149">
        <v>0</v>
      </c>
      <c r="D80" s="149">
        <f t="shared" si="8"/>
        <v>0</v>
      </c>
      <c r="E80" s="149">
        <v>0</v>
      </c>
      <c r="F80" s="149">
        <v>0</v>
      </c>
      <c r="G80" s="149">
        <f t="shared" si="21"/>
        <v>0</v>
      </c>
      <c r="H80" s="151" t="s">
        <v>616</v>
      </c>
    </row>
    <row r="81" spans="1:8">
      <c r="A81" s="150" t="s">
        <v>363</v>
      </c>
      <c r="B81" s="149">
        <v>0</v>
      </c>
      <c r="C81" s="149">
        <v>0</v>
      </c>
      <c r="D81" s="149">
        <f t="shared" si="8"/>
        <v>0</v>
      </c>
      <c r="E81" s="149">
        <v>0</v>
      </c>
      <c r="F81" s="149">
        <v>0</v>
      </c>
      <c r="G81" s="149">
        <f t="shared" si="21"/>
        <v>0</v>
      </c>
      <c r="H81" s="151" t="s">
        <v>617</v>
      </c>
    </row>
    <row r="82" spans="1:8">
      <c r="A82" s="150" t="s">
        <v>364</v>
      </c>
      <c r="B82" s="149">
        <v>0</v>
      </c>
      <c r="C82" s="149">
        <v>0</v>
      </c>
      <c r="D82" s="149">
        <f t="shared" si="8"/>
        <v>0</v>
      </c>
      <c r="E82" s="149">
        <v>0</v>
      </c>
      <c r="F82" s="149">
        <v>0</v>
      </c>
      <c r="G82" s="149">
        <f t="shared" si="21"/>
        <v>0</v>
      </c>
      <c r="H82" s="151" t="s">
        <v>618</v>
      </c>
    </row>
    <row r="83" spans="1:8">
      <c r="A83" s="153"/>
      <c r="B83" s="154"/>
      <c r="C83" s="154"/>
      <c r="D83" s="154"/>
      <c r="E83" s="154"/>
      <c r="F83" s="154"/>
      <c r="G83" s="154"/>
    </row>
    <row r="84" spans="1:8">
      <c r="A84" s="155" t="s">
        <v>365</v>
      </c>
      <c r="B84" s="147">
        <f>B85+B93+B103+B113+B123+B133+B137+B146+B150</f>
        <v>0</v>
      </c>
      <c r="C84" s="147">
        <f t="shared" ref="C84:G84" si="22">C85+C93+C103+C113+C123+C133+C137+C146+C150</f>
        <v>0</v>
      </c>
      <c r="D84" s="147">
        <f t="shared" si="22"/>
        <v>0</v>
      </c>
      <c r="E84" s="147">
        <f t="shared" si="22"/>
        <v>0</v>
      </c>
      <c r="F84" s="147">
        <f t="shared" si="22"/>
        <v>0</v>
      </c>
      <c r="G84" s="147">
        <f t="shared" si="22"/>
        <v>0</v>
      </c>
    </row>
    <row r="85" spans="1:8">
      <c r="A85" s="148" t="s">
        <v>292</v>
      </c>
      <c r="B85" s="149">
        <f>SUM(B86:B92)</f>
        <v>0</v>
      </c>
      <c r="C85" s="149">
        <f t="shared" ref="C85:G85" si="23">SUM(C86:C92)</f>
        <v>0</v>
      </c>
      <c r="D85" s="149">
        <f t="shared" si="23"/>
        <v>0</v>
      </c>
      <c r="E85" s="149">
        <f t="shared" si="23"/>
        <v>0</v>
      </c>
      <c r="F85" s="149">
        <f t="shared" si="23"/>
        <v>0</v>
      </c>
      <c r="G85" s="149">
        <f t="shared" si="23"/>
        <v>0</v>
      </c>
    </row>
    <row r="86" spans="1:8">
      <c r="A86" s="150" t="s">
        <v>293</v>
      </c>
      <c r="B86" s="149">
        <v>0</v>
      </c>
      <c r="C86" s="149">
        <v>0</v>
      </c>
      <c r="D86" s="149">
        <f t="shared" ref="D86:D92" si="24">B86+C86</f>
        <v>0</v>
      </c>
      <c r="E86" s="149">
        <v>0</v>
      </c>
      <c r="F86" s="149">
        <v>0</v>
      </c>
      <c r="G86" s="149">
        <f t="shared" ref="G86:G92" si="25">D86-E86</f>
        <v>0</v>
      </c>
      <c r="H86" s="151" t="s">
        <v>619</v>
      </c>
    </row>
    <row r="87" spans="1:8">
      <c r="A87" s="150" t="s">
        <v>294</v>
      </c>
      <c r="B87" s="149">
        <v>0</v>
      </c>
      <c r="C87" s="149">
        <v>0</v>
      </c>
      <c r="D87" s="149">
        <f t="shared" si="24"/>
        <v>0</v>
      </c>
      <c r="E87" s="149">
        <v>0</v>
      </c>
      <c r="F87" s="149">
        <v>0</v>
      </c>
      <c r="G87" s="149">
        <f t="shared" si="25"/>
        <v>0</v>
      </c>
      <c r="H87" s="151" t="s">
        <v>620</v>
      </c>
    </row>
    <row r="88" spans="1:8">
      <c r="A88" s="150" t="s">
        <v>295</v>
      </c>
      <c r="B88" s="149">
        <v>0</v>
      </c>
      <c r="C88" s="149">
        <v>0</v>
      </c>
      <c r="D88" s="149">
        <f t="shared" si="24"/>
        <v>0</v>
      </c>
      <c r="E88" s="149">
        <v>0</v>
      </c>
      <c r="F88" s="149">
        <v>0</v>
      </c>
      <c r="G88" s="149">
        <f t="shared" si="25"/>
        <v>0</v>
      </c>
      <c r="H88" s="151" t="s">
        <v>621</v>
      </c>
    </row>
    <row r="89" spans="1:8">
      <c r="A89" s="150" t="s">
        <v>296</v>
      </c>
      <c r="B89" s="149">
        <v>0</v>
      </c>
      <c r="C89" s="149">
        <v>0</v>
      </c>
      <c r="D89" s="149">
        <f t="shared" si="24"/>
        <v>0</v>
      </c>
      <c r="E89" s="149">
        <v>0</v>
      </c>
      <c r="F89" s="149">
        <v>0</v>
      </c>
      <c r="G89" s="149">
        <f t="shared" si="25"/>
        <v>0</v>
      </c>
      <c r="H89" s="151" t="s">
        <v>622</v>
      </c>
    </row>
    <row r="90" spans="1:8">
      <c r="A90" s="150" t="s">
        <v>297</v>
      </c>
      <c r="B90" s="149">
        <v>0</v>
      </c>
      <c r="C90" s="149">
        <v>0</v>
      </c>
      <c r="D90" s="149">
        <f t="shared" si="24"/>
        <v>0</v>
      </c>
      <c r="E90" s="149">
        <v>0</v>
      </c>
      <c r="F90" s="149">
        <v>0</v>
      </c>
      <c r="G90" s="149">
        <f t="shared" si="25"/>
        <v>0</v>
      </c>
      <c r="H90" s="151" t="s">
        <v>623</v>
      </c>
    </row>
    <row r="91" spans="1:8">
      <c r="A91" s="150" t="s">
        <v>298</v>
      </c>
      <c r="B91" s="149">
        <v>0</v>
      </c>
      <c r="C91" s="149">
        <v>0</v>
      </c>
      <c r="D91" s="149">
        <f t="shared" si="24"/>
        <v>0</v>
      </c>
      <c r="E91" s="149">
        <v>0</v>
      </c>
      <c r="F91" s="149">
        <v>0</v>
      </c>
      <c r="G91" s="149">
        <f t="shared" si="25"/>
        <v>0</v>
      </c>
      <c r="H91" s="151" t="s">
        <v>624</v>
      </c>
    </row>
    <row r="92" spans="1:8">
      <c r="A92" s="150" t="s">
        <v>299</v>
      </c>
      <c r="B92" s="149">
        <v>0</v>
      </c>
      <c r="C92" s="149">
        <v>0</v>
      </c>
      <c r="D92" s="149">
        <f t="shared" si="24"/>
        <v>0</v>
      </c>
      <c r="E92" s="149">
        <v>0</v>
      </c>
      <c r="F92" s="149">
        <v>0</v>
      </c>
      <c r="G92" s="149">
        <f t="shared" si="25"/>
        <v>0</v>
      </c>
      <c r="H92" s="151" t="s">
        <v>625</v>
      </c>
    </row>
    <row r="93" spans="1:8">
      <c r="A93" s="148" t="s">
        <v>300</v>
      </c>
      <c r="B93" s="149">
        <f>SUM(B94:B102)</f>
        <v>0</v>
      </c>
      <c r="C93" s="149">
        <f t="shared" ref="C93:G93" si="26">SUM(C94:C102)</f>
        <v>0</v>
      </c>
      <c r="D93" s="149">
        <f t="shared" si="26"/>
        <v>0</v>
      </c>
      <c r="E93" s="149">
        <f t="shared" si="26"/>
        <v>0</v>
      </c>
      <c r="F93" s="149">
        <f t="shared" si="26"/>
        <v>0</v>
      </c>
      <c r="G93" s="149">
        <f t="shared" si="26"/>
        <v>0</v>
      </c>
    </row>
    <row r="94" spans="1:8">
      <c r="A94" s="150" t="s">
        <v>301</v>
      </c>
      <c r="B94" s="149">
        <v>0</v>
      </c>
      <c r="C94" s="149">
        <v>0</v>
      </c>
      <c r="D94" s="149">
        <f t="shared" ref="D94:D102" si="27">B94+C94</f>
        <v>0</v>
      </c>
      <c r="E94" s="149">
        <v>0</v>
      </c>
      <c r="F94" s="149">
        <v>0</v>
      </c>
      <c r="G94" s="149">
        <f t="shared" ref="G94:G102" si="28">D94-E94</f>
        <v>0</v>
      </c>
      <c r="H94" s="151" t="s">
        <v>626</v>
      </c>
    </row>
    <row r="95" spans="1:8">
      <c r="A95" s="150" t="s">
        <v>302</v>
      </c>
      <c r="B95" s="149">
        <v>0</v>
      </c>
      <c r="C95" s="149">
        <v>0</v>
      </c>
      <c r="D95" s="149">
        <f t="shared" si="27"/>
        <v>0</v>
      </c>
      <c r="E95" s="149">
        <v>0</v>
      </c>
      <c r="F95" s="149">
        <v>0</v>
      </c>
      <c r="G95" s="149">
        <f t="shared" si="28"/>
        <v>0</v>
      </c>
      <c r="H95" s="151" t="s">
        <v>627</v>
      </c>
    </row>
    <row r="96" spans="1:8">
      <c r="A96" s="150" t="s">
        <v>303</v>
      </c>
      <c r="B96" s="149">
        <v>0</v>
      </c>
      <c r="C96" s="149">
        <v>0</v>
      </c>
      <c r="D96" s="149">
        <f t="shared" si="27"/>
        <v>0</v>
      </c>
      <c r="E96" s="149">
        <v>0</v>
      </c>
      <c r="F96" s="149">
        <v>0</v>
      </c>
      <c r="G96" s="149">
        <f t="shared" si="28"/>
        <v>0</v>
      </c>
      <c r="H96" s="151" t="s">
        <v>628</v>
      </c>
    </row>
    <row r="97" spans="1:8">
      <c r="A97" s="150" t="s">
        <v>304</v>
      </c>
      <c r="B97" s="149">
        <v>0</v>
      </c>
      <c r="C97" s="149">
        <v>0</v>
      </c>
      <c r="D97" s="149">
        <f t="shared" si="27"/>
        <v>0</v>
      </c>
      <c r="E97" s="149">
        <v>0</v>
      </c>
      <c r="F97" s="149">
        <v>0</v>
      </c>
      <c r="G97" s="149">
        <f t="shared" si="28"/>
        <v>0</v>
      </c>
      <c r="H97" s="151" t="s">
        <v>629</v>
      </c>
    </row>
    <row r="98" spans="1:8">
      <c r="A98" s="156" t="s">
        <v>305</v>
      </c>
      <c r="B98" s="149">
        <v>0</v>
      </c>
      <c r="C98" s="149">
        <v>0</v>
      </c>
      <c r="D98" s="149">
        <f t="shared" si="27"/>
        <v>0</v>
      </c>
      <c r="E98" s="149">
        <v>0</v>
      </c>
      <c r="F98" s="149">
        <v>0</v>
      </c>
      <c r="G98" s="149">
        <f t="shared" si="28"/>
        <v>0</v>
      </c>
      <c r="H98" s="151" t="s">
        <v>630</v>
      </c>
    </row>
    <row r="99" spans="1:8">
      <c r="A99" s="150" t="s">
        <v>306</v>
      </c>
      <c r="B99" s="149">
        <v>0</v>
      </c>
      <c r="C99" s="149">
        <v>0</v>
      </c>
      <c r="D99" s="149">
        <f t="shared" si="27"/>
        <v>0</v>
      </c>
      <c r="E99" s="149">
        <v>0</v>
      </c>
      <c r="F99" s="149">
        <v>0</v>
      </c>
      <c r="G99" s="149">
        <f t="shared" si="28"/>
        <v>0</v>
      </c>
      <c r="H99" s="151" t="s">
        <v>631</v>
      </c>
    </row>
    <row r="100" spans="1:8">
      <c r="A100" s="150" t="s">
        <v>307</v>
      </c>
      <c r="B100" s="149">
        <v>0</v>
      </c>
      <c r="C100" s="149">
        <v>0</v>
      </c>
      <c r="D100" s="149">
        <f t="shared" si="27"/>
        <v>0</v>
      </c>
      <c r="E100" s="149">
        <v>0</v>
      </c>
      <c r="F100" s="149">
        <v>0</v>
      </c>
      <c r="G100" s="149">
        <f t="shared" si="28"/>
        <v>0</v>
      </c>
      <c r="H100" s="151" t="s">
        <v>632</v>
      </c>
    </row>
    <row r="101" spans="1:8">
      <c r="A101" s="150" t="s">
        <v>308</v>
      </c>
      <c r="B101" s="149">
        <v>0</v>
      </c>
      <c r="C101" s="149">
        <v>0</v>
      </c>
      <c r="D101" s="149">
        <f t="shared" si="27"/>
        <v>0</v>
      </c>
      <c r="E101" s="149">
        <v>0</v>
      </c>
      <c r="F101" s="149">
        <v>0</v>
      </c>
      <c r="G101" s="149">
        <f t="shared" si="28"/>
        <v>0</v>
      </c>
      <c r="H101" s="151" t="s">
        <v>633</v>
      </c>
    </row>
    <row r="102" spans="1:8">
      <c r="A102" s="150" t="s">
        <v>309</v>
      </c>
      <c r="B102" s="149">
        <v>0</v>
      </c>
      <c r="C102" s="149">
        <v>0</v>
      </c>
      <c r="D102" s="149">
        <f t="shared" si="27"/>
        <v>0</v>
      </c>
      <c r="E102" s="149">
        <v>0</v>
      </c>
      <c r="F102" s="149">
        <v>0</v>
      </c>
      <c r="G102" s="149">
        <f t="shared" si="28"/>
        <v>0</v>
      </c>
      <c r="H102" s="151" t="s">
        <v>634</v>
      </c>
    </row>
    <row r="103" spans="1:8">
      <c r="A103" s="148" t="s">
        <v>310</v>
      </c>
      <c r="B103" s="149">
        <f>SUM(B104:B112)</f>
        <v>0</v>
      </c>
      <c r="C103" s="149">
        <f t="shared" ref="C103:G103" si="29">SUM(C104:C112)</f>
        <v>0</v>
      </c>
      <c r="D103" s="149">
        <f t="shared" si="29"/>
        <v>0</v>
      </c>
      <c r="E103" s="149">
        <f t="shared" si="29"/>
        <v>0</v>
      </c>
      <c r="F103" s="149">
        <f t="shared" si="29"/>
        <v>0</v>
      </c>
      <c r="G103" s="149">
        <f t="shared" si="29"/>
        <v>0</v>
      </c>
    </row>
    <row r="104" spans="1:8">
      <c r="A104" s="150" t="s">
        <v>311</v>
      </c>
      <c r="B104" s="149">
        <v>0</v>
      </c>
      <c r="C104" s="149">
        <v>0</v>
      </c>
      <c r="D104" s="149">
        <f t="shared" ref="D104:D112" si="30">B104+C104</f>
        <v>0</v>
      </c>
      <c r="E104" s="149">
        <v>0</v>
      </c>
      <c r="F104" s="149">
        <v>0</v>
      </c>
      <c r="G104" s="149">
        <f t="shared" ref="G104:G112" si="31">D104-E104</f>
        <v>0</v>
      </c>
      <c r="H104" s="151" t="s">
        <v>635</v>
      </c>
    </row>
    <row r="105" spans="1:8">
      <c r="A105" s="150" t="s">
        <v>312</v>
      </c>
      <c r="B105" s="149">
        <v>0</v>
      </c>
      <c r="C105" s="149">
        <v>0</v>
      </c>
      <c r="D105" s="149">
        <f t="shared" si="30"/>
        <v>0</v>
      </c>
      <c r="E105" s="149">
        <v>0</v>
      </c>
      <c r="F105" s="149">
        <v>0</v>
      </c>
      <c r="G105" s="149">
        <f t="shared" si="31"/>
        <v>0</v>
      </c>
      <c r="H105" s="151" t="s">
        <v>636</v>
      </c>
    </row>
    <row r="106" spans="1:8">
      <c r="A106" s="150" t="s">
        <v>313</v>
      </c>
      <c r="B106" s="149">
        <v>0</v>
      </c>
      <c r="C106" s="149">
        <v>0</v>
      </c>
      <c r="D106" s="149">
        <f t="shared" si="30"/>
        <v>0</v>
      </c>
      <c r="E106" s="149">
        <v>0</v>
      </c>
      <c r="F106" s="149">
        <v>0</v>
      </c>
      <c r="G106" s="149">
        <f t="shared" si="31"/>
        <v>0</v>
      </c>
      <c r="H106" s="151" t="s">
        <v>637</v>
      </c>
    </row>
    <row r="107" spans="1:8">
      <c r="A107" s="150" t="s">
        <v>314</v>
      </c>
      <c r="B107" s="149">
        <v>0</v>
      </c>
      <c r="C107" s="149">
        <v>0</v>
      </c>
      <c r="D107" s="149">
        <f t="shared" si="30"/>
        <v>0</v>
      </c>
      <c r="E107" s="149">
        <v>0</v>
      </c>
      <c r="F107" s="149">
        <v>0</v>
      </c>
      <c r="G107" s="149">
        <f t="shared" si="31"/>
        <v>0</v>
      </c>
      <c r="H107" s="151" t="s">
        <v>638</v>
      </c>
    </row>
    <row r="108" spans="1:8">
      <c r="A108" s="150" t="s">
        <v>315</v>
      </c>
      <c r="B108" s="149">
        <v>0</v>
      </c>
      <c r="C108" s="149">
        <v>0</v>
      </c>
      <c r="D108" s="149">
        <f t="shared" si="30"/>
        <v>0</v>
      </c>
      <c r="E108" s="149">
        <v>0</v>
      </c>
      <c r="F108" s="149">
        <v>0</v>
      </c>
      <c r="G108" s="149">
        <f t="shared" si="31"/>
        <v>0</v>
      </c>
      <c r="H108" s="151" t="s">
        <v>639</v>
      </c>
    </row>
    <row r="109" spans="1:8">
      <c r="A109" s="150" t="s">
        <v>316</v>
      </c>
      <c r="B109" s="149">
        <v>0</v>
      </c>
      <c r="C109" s="149">
        <v>0</v>
      </c>
      <c r="D109" s="149">
        <f t="shared" si="30"/>
        <v>0</v>
      </c>
      <c r="E109" s="149">
        <v>0</v>
      </c>
      <c r="F109" s="149">
        <v>0</v>
      </c>
      <c r="G109" s="149">
        <f t="shared" si="31"/>
        <v>0</v>
      </c>
      <c r="H109" s="151" t="s">
        <v>640</v>
      </c>
    </row>
    <row r="110" spans="1:8">
      <c r="A110" s="150" t="s">
        <v>317</v>
      </c>
      <c r="B110" s="149">
        <v>0</v>
      </c>
      <c r="C110" s="149">
        <v>0</v>
      </c>
      <c r="D110" s="149">
        <f t="shared" si="30"/>
        <v>0</v>
      </c>
      <c r="E110" s="149">
        <v>0</v>
      </c>
      <c r="F110" s="149">
        <v>0</v>
      </c>
      <c r="G110" s="149">
        <f t="shared" si="31"/>
        <v>0</v>
      </c>
      <c r="H110" s="151" t="s">
        <v>641</v>
      </c>
    </row>
    <row r="111" spans="1:8">
      <c r="A111" s="150" t="s">
        <v>318</v>
      </c>
      <c r="B111" s="149">
        <v>0</v>
      </c>
      <c r="C111" s="149">
        <v>0</v>
      </c>
      <c r="D111" s="149">
        <f t="shared" si="30"/>
        <v>0</v>
      </c>
      <c r="E111" s="149">
        <v>0</v>
      </c>
      <c r="F111" s="149">
        <v>0</v>
      </c>
      <c r="G111" s="149">
        <f t="shared" si="31"/>
        <v>0</v>
      </c>
      <c r="H111" s="151" t="s">
        <v>642</v>
      </c>
    </row>
    <row r="112" spans="1:8">
      <c r="A112" s="150" t="s">
        <v>319</v>
      </c>
      <c r="B112" s="149">
        <v>0</v>
      </c>
      <c r="C112" s="149">
        <v>0</v>
      </c>
      <c r="D112" s="149">
        <f t="shared" si="30"/>
        <v>0</v>
      </c>
      <c r="E112" s="149">
        <v>0</v>
      </c>
      <c r="F112" s="149">
        <v>0</v>
      </c>
      <c r="G112" s="149">
        <f t="shared" si="31"/>
        <v>0</v>
      </c>
      <c r="H112" s="151" t="s">
        <v>643</v>
      </c>
    </row>
    <row r="113" spans="1:8">
      <c r="A113" s="148" t="s">
        <v>320</v>
      </c>
      <c r="B113" s="149">
        <f>SUM(B114:B122)</f>
        <v>0</v>
      </c>
      <c r="C113" s="149">
        <f t="shared" ref="C113:G113" si="32">SUM(C114:C122)</f>
        <v>0</v>
      </c>
      <c r="D113" s="149">
        <f t="shared" si="32"/>
        <v>0</v>
      </c>
      <c r="E113" s="149">
        <f t="shared" si="32"/>
        <v>0</v>
      </c>
      <c r="F113" s="149">
        <f t="shared" si="32"/>
        <v>0</v>
      </c>
      <c r="G113" s="149">
        <f t="shared" si="32"/>
        <v>0</v>
      </c>
    </row>
    <row r="114" spans="1:8">
      <c r="A114" s="150" t="s">
        <v>321</v>
      </c>
      <c r="B114" s="149">
        <v>0</v>
      </c>
      <c r="C114" s="149">
        <v>0</v>
      </c>
      <c r="D114" s="149">
        <f t="shared" ref="D114:D122" si="33">B114+C114</f>
        <v>0</v>
      </c>
      <c r="E114" s="149">
        <v>0</v>
      </c>
      <c r="F114" s="149">
        <v>0</v>
      </c>
      <c r="G114" s="149">
        <f t="shared" ref="G114:G122" si="34">D114-E114</f>
        <v>0</v>
      </c>
      <c r="H114" s="151" t="s">
        <v>644</v>
      </c>
    </row>
    <row r="115" spans="1:8">
      <c r="A115" s="150" t="s">
        <v>322</v>
      </c>
      <c r="B115" s="149">
        <v>0</v>
      </c>
      <c r="C115" s="149">
        <v>0</v>
      </c>
      <c r="D115" s="149">
        <f t="shared" si="33"/>
        <v>0</v>
      </c>
      <c r="E115" s="149">
        <v>0</v>
      </c>
      <c r="F115" s="149">
        <v>0</v>
      </c>
      <c r="G115" s="149">
        <f t="shared" si="34"/>
        <v>0</v>
      </c>
      <c r="H115" s="151" t="s">
        <v>645</v>
      </c>
    </row>
    <row r="116" spans="1:8">
      <c r="A116" s="150" t="s">
        <v>323</v>
      </c>
      <c r="B116" s="149">
        <v>0</v>
      </c>
      <c r="C116" s="149">
        <v>0</v>
      </c>
      <c r="D116" s="149">
        <f t="shared" si="33"/>
        <v>0</v>
      </c>
      <c r="E116" s="149">
        <v>0</v>
      </c>
      <c r="F116" s="149">
        <v>0</v>
      </c>
      <c r="G116" s="149">
        <f t="shared" si="34"/>
        <v>0</v>
      </c>
      <c r="H116" s="151" t="s">
        <v>646</v>
      </c>
    </row>
    <row r="117" spans="1:8">
      <c r="A117" s="150" t="s">
        <v>324</v>
      </c>
      <c r="B117" s="149">
        <v>0</v>
      </c>
      <c r="C117" s="149">
        <v>0</v>
      </c>
      <c r="D117" s="149">
        <f t="shared" si="33"/>
        <v>0</v>
      </c>
      <c r="E117" s="149">
        <v>0</v>
      </c>
      <c r="F117" s="149">
        <v>0</v>
      </c>
      <c r="G117" s="149">
        <f t="shared" si="34"/>
        <v>0</v>
      </c>
      <c r="H117" s="151" t="s">
        <v>647</v>
      </c>
    </row>
    <row r="118" spans="1:8">
      <c r="A118" s="150" t="s">
        <v>325</v>
      </c>
      <c r="B118" s="149">
        <v>0</v>
      </c>
      <c r="C118" s="149">
        <v>0</v>
      </c>
      <c r="D118" s="149">
        <f t="shared" si="33"/>
        <v>0</v>
      </c>
      <c r="E118" s="149">
        <v>0</v>
      </c>
      <c r="F118" s="149">
        <v>0</v>
      </c>
      <c r="G118" s="149">
        <f t="shared" si="34"/>
        <v>0</v>
      </c>
      <c r="H118" s="151" t="s">
        <v>648</v>
      </c>
    </row>
    <row r="119" spans="1:8">
      <c r="A119" s="150" t="s">
        <v>326</v>
      </c>
      <c r="B119" s="149">
        <v>0</v>
      </c>
      <c r="C119" s="149">
        <v>0</v>
      </c>
      <c r="D119" s="149">
        <f t="shared" si="33"/>
        <v>0</v>
      </c>
      <c r="E119" s="149">
        <v>0</v>
      </c>
      <c r="F119" s="149">
        <v>0</v>
      </c>
      <c r="G119" s="149">
        <f t="shared" si="34"/>
        <v>0</v>
      </c>
      <c r="H119" s="151" t="s">
        <v>649</v>
      </c>
    </row>
    <row r="120" spans="1:8">
      <c r="A120" s="150" t="s">
        <v>327</v>
      </c>
      <c r="B120" s="149">
        <v>0</v>
      </c>
      <c r="C120" s="149">
        <v>0</v>
      </c>
      <c r="D120" s="149">
        <f t="shared" si="33"/>
        <v>0</v>
      </c>
      <c r="E120" s="149">
        <v>0</v>
      </c>
      <c r="F120" s="149">
        <v>0</v>
      </c>
      <c r="G120" s="149">
        <f t="shared" si="34"/>
        <v>0</v>
      </c>
      <c r="H120" s="157"/>
    </row>
    <row r="121" spans="1:8">
      <c r="A121" s="150" t="s">
        <v>328</v>
      </c>
      <c r="B121" s="149">
        <v>0</v>
      </c>
      <c r="C121" s="149">
        <v>0</v>
      </c>
      <c r="D121" s="149">
        <f t="shared" si="33"/>
        <v>0</v>
      </c>
      <c r="E121" s="149">
        <v>0</v>
      </c>
      <c r="F121" s="149">
        <v>0</v>
      </c>
      <c r="G121" s="149">
        <f t="shared" si="34"/>
        <v>0</v>
      </c>
      <c r="H121" s="157"/>
    </row>
    <row r="122" spans="1:8">
      <c r="A122" s="150" t="s">
        <v>329</v>
      </c>
      <c r="B122" s="149">
        <v>0</v>
      </c>
      <c r="C122" s="149">
        <v>0</v>
      </c>
      <c r="D122" s="149">
        <f t="shared" si="33"/>
        <v>0</v>
      </c>
      <c r="E122" s="149">
        <v>0</v>
      </c>
      <c r="F122" s="149">
        <v>0</v>
      </c>
      <c r="G122" s="149">
        <f t="shared" si="34"/>
        <v>0</v>
      </c>
      <c r="H122" s="151" t="s">
        <v>650</v>
      </c>
    </row>
    <row r="123" spans="1:8">
      <c r="A123" s="148" t="s">
        <v>330</v>
      </c>
      <c r="B123" s="149">
        <f>SUM(B124:B132)</f>
        <v>0</v>
      </c>
      <c r="C123" s="149">
        <f t="shared" ref="C123:G123" si="35">SUM(C124:C132)</f>
        <v>0</v>
      </c>
      <c r="D123" s="149">
        <f t="shared" si="35"/>
        <v>0</v>
      </c>
      <c r="E123" s="149">
        <f t="shared" si="35"/>
        <v>0</v>
      </c>
      <c r="F123" s="149">
        <f t="shared" si="35"/>
        <v>0</v>
      </c>
      <c r="G123" s="149">
        <f t="shared" si="35"/>
        <v>0</v>
      </c>
    </row>
    <row r="124" spans="1:8">
      <c r="A124" s="150" t="s">
        <v>331</v>
      </c>
      <c r="B124" s="149">
        <v>0</v>
      </c>
      <c r="C124" s="149">
        <v>0</v>
      </c>
      <c r="D124" s="149">
        <f t="shared" ref="D124:D132" si="36">B124+C124</f>
        <v>0</v>
      </c>
      <c r="E124" s="149">
        <v>0</v>
      </c>
      <c r="F124" s="149">
        <v>0</v>
      </c>
      <c r="G124" s="149">
        <f t="shared" ref="G124:G132" si="37">D124-E124</f>
        <v>0</v>
      </c>
      <c r="H124" s="151" t="s">
        <v>651</v>
      </c>
    </row>
    <row r="125" spans="1:8">
      <c r="A125" s="150" t="s">
        <v>332</v>
      </c>
      <c r="B125" s="149">
        <v>0</v>
      </c>
      <c r="C125" s="149">
        <v>0</v>
      </c>
      <c r="D125" s="149">
        <f t="shared" si="36"/>
        <v>0</v>
      </c>
      <c r="E125" s="149">
        <v>0</v>
      </c>
      <c r="F125" s="149">
        <v>0</v>
      </c>
      <c r="G125" s="149">
        <f t="shared" si="37"/>
        <v>0</v>
      </c>
      <c r="H125" s="151" t="s">
        <v>652</v>
      </c>
    </row>
    <row r="126" spans="1:8">
      <c r="A126" s="150" t="s">
        <v>333</v>
      </c>
      <c r="B126" s="149">
        <v>0</v>
      </c>
      <c r="C126" s="149">
        <v>0</v>
      </c>
      <c r="D126" s="149">
        <f t="shared" si="36"/>
        <v>0</v>
      </c>
      <c r="E126" s="149">
        <v>0</v>
      </c>
      <c r="F126" s="149">
        <v>0</v>
      </c>
      <c r="G126" s="149">
        <f t="shared" si="37"/>
        <v>0</v>
      </c>
      <c r="H126" s="151" t="s">
        <v>653</v>
      </c>
    </row>
    <row r="127" spans="1:8">
      <c r="A127" s="150" t="s">
        <v>334</v>
      </c>
      <c r="B127" s="149">
        <v>0</v>
      </c>
      <c r="C127" s="149">
        <v>0</v>
      </c>
      <c r="D127" s="149">
        <f t="shared" si="36"/>
        <v>0</v>
      </c>
      <c r="E127" s="149">
        <v>0</v>
      </c>
      <c r="F127" s="149">
        <v>0</v>
      </c>
      <c r="G127" s="149">
        <f t="shared" si="37"/>
        <v>0</v>
      </c>
      <c r="H127" s="151" t="s">
        <v>654</v>
      </c>
    </row>
    <row r="128" spans="1:8">
      <c r="A128" s="150" t="s">
        <v>335</v>
      </c>
      <c r="B128" s="149">
        <v>0</v>
      </c>
      <c r="C128" s="149">
        <v>0</v>
      </c>
      <c r="D128" s="149">
        <f t="shared" si="36"/>
        <v>0</v>
      </c>
      <c r="E128" s="149">
        <v>0</v>
      </c>
      <c r="F128" s="149">
        <v>0</v>
      </c>
      <c r="G128" s="149">
        <f t="shared" si="37"/>
        <v>0</v>
      </c>
      <c r="H128" s="151" t="s">
        <v>655</v>
      </c>
    </row>
    <row r="129" spans="1:8">
      <c r="A129" s="150" t="s">
        <v>336</v>
      </c>
      <c r="B129" s="149">
        <v>0</v>
      </c>
      <c r="C129" s="149">
        <v>0</v>
      </c>
      <c r="D129" s="149">
        <f t="shared" si="36"/>
        <v>0</v>
      </c>
      <c r="E129" s="149">
        <v>0</v>
      </c>
      <c r="F129" s="149">
        <v>0</v>
      </c>
      <c r="G129" s="149">
        <f t="shared" si="37"/>
        <v>0</v>
      </c>
      <c r="H129" s="151" t="s">
        <v>656</v>
      </c>
    </row>
    <row r="130" spans="1:8">
      <c r="A130" s="150" t="s">
        <v>337</v>
      </c>
      <c r="B130" s="149">
        <v>0</v>
      </c>
      <c r="C130" s="149">
        <v>0</v>
      </c>
      <c r="D130" s="149">
        <f t="shared" si="36"/>
        <v>0</v>
      </c>
      <c r="E130" s="149">
        <v>0</v>
      </c>
      <c r="F130" s="149">
        <v>0</v>
      </c>
      <c r="G130" s="149">
        <f t="shared" si="37"/>
        <v>0</v>
      </c>
      <c r="H130" s="151" t="s">
        <v>657</v>
      </c>
    </row>
    <row r="131" spans="1:8">
      <c r="A131" s="150" t="s">
        <v>338</v>
      </c>
      <c r="B131" s="149">
        <v>0</v>
      </c>
      <c r="C131" s="149">
        <v>0</v>
      </c>
      <c r="D131" s="149">
        <f t="shared" si="36"/>
        <v>0</v>
      </c>
      <c r="E131" s="149">
        <v>0</v>
      </c>
      <c r="F131" s="149">
        <v>0</v>
      </c>
      <c r="G131" s="149">
        <f t="shared" si="37"/>
        <v>0</v>
      </c>
      <c r="H131" s="151" t="s">
        <v>658</v>
      </c>
    </row>
    <row r="132" spans="1:8">
      <c r="A132" s="150" t="s">
        <v>339</v>
      </c>
      <c r="B132" s="149">
        <v>0</v>
      </c>
      <c r="C132" s="149">
        <v>0</v>
      </c>
      <c r="D132" s="149">
        <f t="shared" si="36"/>
        <v>0</v>
      </c>
      <c r="E132" s="149">
        <v>0</v>
      </c>
      <c r="F132" s="149">
        <v>0</v>
      </c>
      <c r="G132" s="149">
        <f t="shared" si="37"/>
        <v>0</v>
      </c>
      <c r="H132" s="151" t="s">
        <v>659</v>
      </c>
    </row>
    <row r="133" spans="1:8">
      <c r="A133" s="148" t="s">
        <v>340</v>
      </c>
      <c r="B133" s="149">
        <f>SUM(B134:B136)</f>
        <v>0</v>
      </c>
      <c r="C133" s="149">
        <f t="shared" ref="C133:G133" si="38">SUM(C134:C136)</f>
        <v>0</v>
      </c>
      <c r="D133" s="149">
        <f t="shared" si="38"/>
        <v>0</v>
      </c>
      <c r="E133" s="149">
        <f t="shared" si="38"/>
        <v>0</v>
      </c>
      <c r="F133" s="149">
        <f t="shared" si="38"/>
        <v>0</v>
      </c>
      <c r="G133" s="149">
        <f t="shared" si="38"/>
        <v>0</v>
      </c>
    </row>
    <row r="134" spans="1:8">
      <c r="A134" s="150" t="s">
        <v>341</v>
      </c>
      <c r="B134" s="149">
        <v>0</v>
      </c>
      <c r="C134" s="149">
        <v>0</v>
      </c>
      <c r="D134" s="149">
        <f t="shared" ref="D134:D157" si="39">B134+C134</f>
        <v>0</v>
      </c>
      <c r="E134" s="149">
        <v>0</v>
      </c>
      <c r="F134" s="149">
        <v>0</v>
      </c>
      <c r="G134" s="149">
        <f t="shared" ref="G134:G136" si="40">D134-E134</f>
        <v>0</v>
      </c>
      <c r="H134" s="151" t="s">
        <v>660</v>
      </c>
    </row>
    <row r="135" spans="1:8">
      <c r="A135" s="150" t="s">
        <v>342</v>
      </c>
      <c r="B135" s="149">
        <v>0</v>
      </c>
      <c r="C135" s="149">
        <v>0</v>
      </c>
      <c r="D135" s="149">
        <f t="shared" si="39"/>
        <v>0</v>
      </c>
      <c r="E135" s="149">
        <v>0</v>
      </c>
      <c r="F135" s="149">
        <v>0</v>
      </c>
      <c r="G135" s="149">
        <f t="shared" si="40"/>
        <v>0</v>
      </c>
      <c r="H135" s="151" t="s">
        <v>661</v>
      </c>
    </row>
    <row r="136" spans="1:8">
      <c r="A136" s="150" t="s">
        <v>343</v>
      </c>
      <c r="B136" s="149">
        <v>0</v>
      </c>
      <c r="C136" s="149">
        <v>0</v>
      </c>
      <c r="D136" s="149">
        <f t="shared" si="39"/>
        <v>0</v>
      </c>
      <c r="E136" s="149">
        <v>0</v>
      </c>
      <c r="F136" s="149">
        <v>0</v>
      </c>
      <c r="G136" s="149">
        <f t="shared" si="40"/>
        <v>0</v>
      </c>
      <c r="H136" s="151" t="s">
        <v>662</v>
      </c>
    </row>
    <row r="137" spans="1:8">
      <c r="A137" s="148" t="s">
        <v>344</v>
      </c>
      <c r="B137" s="149">
        <f>SUM(B138:B142,B144:B145)</f>
        <v>0</v>
      </c>
      <c r="C137" s="149">
        <f t="shared" ref="C137:G137" si="41">SUM(C138:C142,C144:C145)</f>
        <v>0</v>
      </c>
      <c r="D137" s="149">
        <f t="shared" si="41"/>
        <v>0</v>
      </c>
      <c r="E137" s="149">
        <f t="shared" si="41"/>
        <v>0</v>
      </c>
      <c r="F137" s="149">
        <f t="shared" si="41"/>
        <v>0</v>
      </c>
      <c r="G137" s="149">
        <f t="shared" si="41"/>
        <v>0</v>
      </c>
    </row>
    <row r="138" spans="1:8">
      <c r="A138" s="150" t="s">
        <v>345</v>
      </c>
      <c r="B138" s="149">
        <v>0</v>
      </c>
      <c r="C138" s="149">
        <v>0</v>
      </c>
      <c r="D138" s="149">
        <f t="shared" si="39"/>
        <v>0</v>
      </c>
      <c r="E138" s="149">
        <v>0</v>
      </c>
      <c r="F138" s="149">
        <v>0</v>
      </c>
      <c r="G138" s="149">
        <f t="shared" ref="G138:G145" si="42">D138-E138</f>
        <v>0</v>
      </c>
      <c r="H138" s="151" t="s">
        <v>663</v>
      </c>
    </row>
    <row r="139" spans="1:8">
      <c r="A139" s="150" t="s">
        <v>346</v>
      </c>
      <c r="B139" s="149">
        <v>0</v>
      </c>
      <c r="C139" s="149">
        <v>0</v>
      </c>
      <c r="D139" s="149">
        <f t="shared" si="39"/>
        <v>0</v>
      </c>
      <c r="E139" s="149">
        <v>0</v>
      </c>
      <c r="F139" s="149">
        <v>0</v>
      </c>
      <c r="G139" s="149">
        <f t="shared" si="42"/>
        <v>0</v>
      </c>
      <c r="H139" s="151" t="s">
        <v>664</v>
      </c>
    </row>
    <row r="140" spans="1:8">
      <c r="A140" s="150" t="s">
        <v>347</v>
      </c>
      <c r="B140" s="149">
        <v>0</v>
      </c>
      <c r="C140" s="149">
        <v>0</v>
      </c>
      <c r="D140" s="149">
        <f t="shared" si="39"/>
        <v>0</v>
      </c>
      <c r="E140" s="149">
        <v>0</v>
      </c>
      <c r="F140" s="149">
        <v>0</v>
      </c>
      <c r="G140" s="149">
        <f t="shared" si="42"/>
        <v>0</v>
      </c>
      <c r="H140" s="151" t="s">
        <v>665</v>
      </c>
    </row>
    <row r="141" spans="1:8">
      <c r="A141" s="150" t="s">
        <v>348</v>
      </c>
      <c r="B141" s="149">
        <v>0</v>
      </c>
      <c r="C141" s="149">
        <v>0</v>
      </c>
      <c r="D141" s="149">
        <f t="shared" si="39"/>
        <v>0</v>
      </c>
      <c r="E141" s="149">
        <v>0</v>
      </c>
      <c r="F141" s="149">
        <v>0</v>
      </c>
      <c r="G141" s="149">
        <f t="shared" si="42"/>
        <v>0</v>
      </c>
      <c r="H141" s="151" t="s">
        <v>666</v>
      </c>
    </row>
    <row r="142" spans="1:8">
      <c r="A142" s="150" t="s">
        <v>349</v>
      </c>
      <c r="B142" s="149">
        <v>0</v>
      </c>
      <c r="C142" s="149">
        <v>0</v>
      </c>
      <c r="D142" s="149">
        <f t="shared" si="39"/>
        <v>0</v>
      </c>
      <c r="E142" s="149">
        <v>0</v>
      </c>
      <c r="F142" s="149">
        <v>0</v>
      </c>
      <c r="G142" s="149">
        <f t="shared" si="42"/>
        <v>0</v>
      </c>
      <c r="H142" s="151" t="s">
        <v>667</v>
      </c>
    </row>
    <row r="143" spans="1:8">
      <c r="A143" s="150" t="s">
        <v>350</v>
      </c>
      <c r="B143" s="149">
        <v>0</v>
      </c>
      <c r="C143" s="149">
        <v>0</v>
      </c>
      <c r="D143" s="149">
        <f t="shared" si="39"/>
        <v>0</v>
      </c>
      <c r="E143" s="149">
        <v>0</v>
      </c>
      <c r="F143" s="149">
        <v>0</v>
      </c>
      <c r="G143" s="149">
        <f t="shared" si="42"/>
        <v>0</v>
      </c>
      <c r="H143" s="151"/>
    </row>
    <row r="144" spans="1:8">
      <c r="A144" s="150" t="s">
        <v>351</v>
      </c>
      <c r="B144" s="149">
        <v>0</v>
      </c>
      <c r="C144" s="149">
        <v>0</v>
      </c>
      <c r="D144" s="149">
        <f t="shared" si="39"/>
        <v>0</v>
      </c>
      <c r="E144" s="149">
        <v>0</v>
      </c>
      <c r="F144" s="149">
        <v>0</v>
      </c>
      <c r="G144" s="149">
        <f t="shared" si="42"/>
        <v>0</v>
      </c>
      <c r="H144" s="151" t="s">
        <v>668</v>
      </c>
    </row>
    <row r="145" spans="1:8">
      <c r="A145" s="150" t="s">
        <v>352</v>
      </c>
      <c r="B145" s="149">
        <v>0</v>
      </c>
      <c r="C145" s="149">
        <v>0</v>
      </c>
      <c r="D145" s="149">
        <f t="shared" si="39"/>
        <v>0</v>
      </c>
      <c r="E145" s="149">
        <v>0</v>
      </c>
      <c r="F145" s="149">
        <v>0</v>
      </c>
      <c r="G145" s="149">
        <f t="shared" si="42"/>
        <v>0</v>
      </c>
      <c r="H145" s="151" t="s">
        <v>669</v>
      </c>
    </row>
    <row r="146" spans="1:8">
      <c r="A146" s="148" t="s">
        <v>353</v>
      </c>
      <c r="B146" s="149">
        <f>SUM(B147:B149)</f>
        <v>0</v>
      </c>
      <c r="C146" s="149">
        <f t="shared" ref="C146:G146" si="43">SUM(C147:C149)</f>
        <v>0</v>
      </c>
      <c r="D146" s="149">
        <f t="shared" si="43"/>
        <v>0</v>
      </c>
      <c r="E146" s="149">
        <f t="shared" si="43"/>
        <v>0</v>
      </c>
      <c r="F146" s="149">
        <f t="shared" si="43"/>
        <v>0</v>
      </c>
      <c r="G146" s="149">
        <f t="shared" si="43"/>
        <v>0</v>
      </c>
    </row>
    <row r="147" spans="1:8">
      <c r="A147" s="150" t="s">
        <v>354</v>
      </c>
      <c r="B147" s="149">
        <v>0</v>
      </c>
      <c r="C147" s="149">
        <v>0</v>
      </c>
      <c r="D147" s="149">
        <f t="shared" si="39"/>
        <v>0</v>
      </c>
      <c r="E147" s="149">
        <v>0</v>
      </c>
      <c r="F147" s="149">
        <v>0</v>
      </c>
      <c r="G147" s="149">
        <f t="shared" ref="G147:G149" si="44">D147-E147</f>
        <v>0</v>
      </c>
      <c r="H147" s="151" t="s">
        <v>670</v>
      </c>
    </row>
    <row r="148" spans="1:8">
      <c r="A148" s="150" t="s">
        <v>355</v>
      </c>
      <c r="B148" s="149">
        <v>0</v>
      </c>
      <c r="C148" s="149">
        <v>0</v>
      </c>
      <c r="D148" s="149">
        <f t="shared" si="39"/>
        <v>0</v>
      </c>
      <c r="E148" s="149">
        <v>0</v>
      </c>
      <c r="F148" s="149">
        <v>0</v>
      </c>
      <c r="G148" s="149">
        <f t="shared" si="44"/>
        <v>0</v>
      </c>
      <c r="H148" s="151" t="s">
        <v>671</v>
      </c>
    </row>
    <row r="149" spans="1:8">
      <c r="A149" s="150" t="s">
        <v>356</v>
      </c>
      <c r="B149" s="149">
        <v>0</v>
      </c>
      <c r="C149" s="149">
        <v>0</v>
      </c>
      <c r="D149" s="149">
        <f t="shared" si="39"/>
        <v>0</v>
      </c>
      <c r="E149" s="149">
        <v>0</v>
      </c>
      <c r="F149" s="149">
        <v>0</v>
      </c>
      <c r="G149" s="149">
        <f t="shared" si="44"/>
        <v>0</v>
      </c>
      <c r="H149" s="151" t="s">
        <v>672</v>
      </c>
    </row>
    <row r="150" spans="1:8">
      <c r="A150" s="148" t="s">
        <v>357</v>
      </c>
      <c r="B150" s="149">
        <f>SUM(B151:B157)</f>
        <v>0</v>
      </c>
      <c r="C150" s="149">
        <f t="shared" ref="C150:G150" si="45">SUM(C151:C157)</f>
        <v>0</v>
      </c>
      <c r="D150" s="149">
        <f t="shared" si="45"/>
        <v>0</v>
      </c>
      <c r="E150" s="149">
        <f t="shared" si="45"/>
        <v>0</v>
      </c>
      <c r="F150" s="149">
        <f t="shared" si="45"/>
        <v>0</v>
      </c>
      <c r="G150" s="149">
        <f t="shared" si="45"/>
        <v>0</v>
      </c>
    </row>
    <row r="151" spans="1:8">
      <c r="A151" s="150" t="s">
        <v>358</v>
      </c>
      <c r="B151" s="149">
        <v>0</v>
      </c>
      <c r="C151" s="149">
        <v>0</v>
      </c>
      <c r="D151" s="149">
        <f t="shared" si="39"/>
        <v>0</v>
      </c>
      <c r="E151" s="149">
        <v>0</v>
      </c>
      <c r="F151" s="149">
        <v>0</v>
      </c>
      <c r="G151" s="149">
        <f t="shared" ref="G151:G157" si="46">D151-E151</f>
        <v>0</v>
      </c>
      <c r="H151" s="151" t="s">
        <v>673</v>
      </c>
    </row>
    <row r="152" spans="1:8">
      <c r="A152" s="150" t="s">
        <v>359</v>
      </c>
      <c r="B152" s="149">
        <v>0</v>
      </c>
      <c r="C152" s="149">
        <v>0</v>
      </c>
      <c r="D152" s="149">
        <f t="shared" si="39"/>
        <v>0</v>
      </c>
      <c r="E152" s="149">
        <v>0</v>
      </c>
      <c r="F152" s="149">
        <v>0</v>
      </c>
      <c r="G152" s="149">
        <f t="shared" si="46"/>
        <v>0</v>
      </c>
      <c r="H152" s="151" t="s">
        <v>674</v>
      </c>
    </row>
    <row r="153" spans="1:8">
      <c r="A153" s="150" t="s">
        <v>360</v>
      </c>
      <c r="B153" s="149">
        <v>0</v>
      </c>
      <c r="C153" s="149">
        <v>0</v>
      </c>
      <c r="D153" s="149">
        <f t="shared" si="39"/>
        <v>0</v>
      </c>
      <c r="E153" s="149">
        <v>0</v>
      </c>
      <c r="F153" s="149">
        <v>0</v>
      </c>
      <c r="G153" s="149">
        <f t="shared" si="46"/>
        <v>0</v>
      </c>
      <c r="H153" s="151" t="s">
        <v>675</v>
      </c>
    </row>
    <row r="154" spans="1:8">
      <c r="A154" s="156" t="s">
        <v>361</v>
      </c>
      <c r="B154" s="149">
        <v>0</v>
      </c>
      <c r="C154" s="149">
        <v>0</v>
      </c>
      <c r="D154" s="149">
        <f t="shared" si="39"/>
        <v>0</v>
      </c>
      <c r="E154" s="149">
        <v>0</v>
      </c>
      <c r="F154" s="149">
        <v>0</v>
      </c>
      <c r="G154" s="149">
        <f t="shared" si="46"/>
        <v>0</v>
      </c>
      <c r="H154" s="151" t="s">
        <v>676</v>
      </c>
    </row>
    <row r="155" spans="1:8">
      <c r="A155" s="150" t="s">
        <v>362</v>
      </c>
      <c r="B155" s="149">
        <v>0</v>
      </c>
      <c r="C155" s="149">
        <v>0</v>
      </c>
      <c r="D155" s="149">
        <f t="shared" si="39"/>
        <v>0</v>
      </c>
      <c r="E155" s="149">
        <v>0</v>
      </c>
      <c r="F155" s="149">
        <v>0</v>
      </c>
      <c r="G155" s="149">
        <f t="shared" si="46"/>
        <v>0</v>
      </c>
      <c r="H155" s="151" t="s">
        <v>677</v>
      </c>
    </row>
    <row r="156" spans="1:8">
      <c r="A156" s="150" t="s">
        <v>363</v>
      </c>
      <c r="B156" s="149">
        <v>0</v>
      </c>
      <c r="C156" s="149">
        <v>0</v>
      </c>
      <c r="D156" s="149">
        <f t="shared" si="39"/>
        <v>0</v>
      </c>
      <c r="E156" s="149">
        <v>0</v>
      </c>
      <c r="F156" s="149">
        <v>0</v>
      </c>
      <c r="G156" s="149">
        <f t="shared" si="46"/>
        <v>0</v>
      </c>
      <c r="H156" s="151" t="s">
        <v>678</v>
      </c>
    </row>
    <row r="157" spans="1:8">
      <c r="A157" s="150" t="s">
        <v>364</v>
      </c>
      <c r="B157" s="149">
        <v>0</v>
      </c>
      <c r="C157" s="149">
        <v>0</v>
      </c>
      <c r="D157" s="149">
        <f t="shared" si="39"/>
        <v>0</v>
      </c>
      <c r="E157" s="149">
        <v>0</v>
      </c>
      <c r="F157" s="149">
        <v>0</v>
      </c>
      <c r="G157" s="149">
        <f t="shared" si="46"/>
        <v>0</v>
      </c>
      <c r="H157" s="151" t="s">
        <v>679</v>
      </c>
    </row>
    <row r="158" spans="1:8">
      <c r="A158" s="158"/>
      <c r="B158" s="154"/>
      <c r="C158" s="154"/>
      <c r="D158" s="154"/>
      <c r="E158" s="154"/>
      <c r="F158" s="154"/>
      <c r="G158" s="154"/>
    </row>
    <row r="159" spans="1:8">
      <c r="A159" s="159" t="s">
        <v>366</v>
      </c>
      <c r="B159" s="147">
        <f>B9+B84</f>
        <v>16590200.68</v>
      </c>
      <c r="C159" s="147">
        <f t="shared" ref="C159:G159" si="47">C9+C84</f>
        <v>7212964.8399999999</v>
      </c>
      <c r="D159" s="147">
        <f t="shared" si="47"/>
        <v>23803165.52</v>
      </c>
      <c r="E159" s="147">
        <f t="shared" si="47"/>
        <v>16353153.49</v>
      </c>
      <c r="F159" s="147">
        <f t="shared" si="47"/>
        <v>16353153.49</v>
      </c>
      <c r="G159" s="147">
        <f t="shared" si="47"/>
        <v>7450012.0300000003</v>
      </c>
    </row>
    <row r="160" spans="1:8">
      <c r="A160" s="101"/>
      <c r="B160" s="160"/>
      <c r="C160" s="160"/>
      <c r="D160" s="160"/>
      <c r="E160" s="160"/>
      <c r="F160" s="160"/>
      <c r="G160" s="160"/>
    </row>
    <row r="161" spans="1:1">
      <c r="A161" t="s">
        <v>528</v>
      </c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6"/>
  <sheetViews>
    <sheetView showGridLines="0" zoomScale="75" zoomScaleNormal="75" workbookViewId="0">
      <selection activeCell="A11" sqref="A11"/>
    </sheetView>
  </sheetViews>
  <sheetFormatPr baseColWidth="10" defaultColWidth="11" defaultRowHeight="15"/>
  <cols>
    <col min="1" max="1" width="58.140625" customWidth="1"/>
    <col min="2" max="7" width="21.7109375" customWidth="1"/>
  </cols>
  <sheetData>
    <row r="1" spans="1:7" ht="35.450000000000003" customHeight="1">
      <c r="A1" s="232" t="s">
        <v>367</v>
      </c>
      <c r="B1" s="232"/>
      <c r="C1" s="232"/>
      <c r="D1" s="232"/>
      <c r="E1" s="232"/>
      <c r="F1" s="232"/>
      <c r="G1" s="232"/>
    </row>
    <row r="2" spans="1:7">
      <c r="A2" s="203" t="s">
        <v>529</v>
      </c>
      <c r="B2" s="204"/>
      <c r="C2" s="204"/>
      <c r="D2" s="204"/>
      <c r="E2" s="204"/>
      <c r="F2" s="204"/>
      <c r="G2" s="205"/>
    </row>
    <row r="3" spans="1:7">
      <c r="A3" s="206" t="s">
        <v>284</v>
      </c>
      <c r="B3" s="207"/>
      <c r="C3" s="207"/>
      <c r="D3" s="207"/>
      <c r="E3" s="207"/>
      <c r="F3" s="207"/>
      <c r="G3" s="208"/>
    </row>
    <row r="4" spans="1:7">
      <c r="A4" s="206" t="s">
        <v>368</v>
      </c>
      <c r="B4" s="207"/>
      <c r="C4" s="207"/>
      <c r="D4" s="207"/>
      <c r="E4" s="207"/>
      <c r="F4" s="207"/>
      <c r="G4" s="208"/>
    </row>
    <row r="5" spans="1:7">
      <c r="A5" s="206" t="s">
        <v>544</v>
      </c>
      <c r="B5" s="207"/>
      <c r="C5" s="207"/>
      <c r="D5" s="207"/>
      <c r="E5" s="207"/>
      <c r="F5" s="207"/>
      <c r="G5" s="208"/>
    </row>
    <row r="6" spans="1:7">
      <c r="A6" s="209" t="s">
        <v>2</v>
      </c>
      <c r="B6" s="210"/>
      <c r="C6" s="210"/>
      <c r="D6" s="210"/>
      <c r="E6" s="210"/>
      <c r="F6" s="210"/>
      <c r="G6" s="211"/>
    </row>
    <row r="7" spans="1:7">
      <c r="A7" s="218" t="s">
        <v>5</v>
      </c>
      <c r="B7" s="227" t="s">
        <v>286</v>
      </c>
      <c r="C7" s="228"/>
      <c r="D7" s="228"/>
      <c r="E7" s="228"/>
      <c r="F7" s="229"/>
      <c r="G7" s="230" t="s">
        <v>287</v>
      </c>
    </row>
    <row r="8" spans="1:7" ht="30">
      <c r="A8" s="226"/>
      <c r="B8" s="161" t="s">
        <v>192</v>
      </c>
      <c r="C8" s="162" t="s">
        <v>218</v>
      </c>
      <c r="D8" s="161" t="s">
        <v>219</v>
      </c>
      <c r="E8" s="161" t="s">
        <v>177</v>
      </c>
      <c r="F8" s="161" t="s">
        <v>193</v>
      </c>
      <c r="G8" s="231"/>
    </row>
    <row r="9" spans="1:7" ht="15.75" customHeight="1">
      <c r="A9" s="128" t="s">
        <v>369</v>
      </c>
      <c r="B9" s="163">
        <f t="shared" ref="B9:G9" si="0">SUM(B10:B23)</f>
        <v>16590200.68</v>
      </c>
      <c r="C9" s="163">
        <f t="shared" si="0"/>
        <v>7212964.8400000008</v>
      </c>
      <c r="D9" s="163">
        <f t="shared" si="0"/>
        <v>23803165.519999996</v>
      </c>
      <c r="E9" s="163">
        <f t="shared" si="0"/>
        <v>16353153.490000002</v>
      </c>
      <c r="F9" s="163">
        <f t="shared" si="0"/>
        <v>16353153.490000002</v>
      </c>
      <c r="G9" s="163">
        <f t="shared" si="0"/>
        <v>7450012.0300000003</v>
      </c>
    </row>
    <row r="10" spans="1:7">
      <c r="A10" s="164" t="s">
        <v>530</v>
      </c>
      <c r="B10" s="95">
        <v>1142038.46</v>
      </c>
      <c r="C10" s="95">
        <v>2978100.94</v>
      </c>
      <c r="D10" s="95">
        <f>B10+C10</f>
        <v>4120139.4</v>
      </c>
      <c r="E10" s="95">
        <v>3512920.79</v>
      </c>
      <c r="F10" s="95">
        <v>3512920.79</v>
      </c>
      <c r="G10" s="95">
        <f>D10-E10</f>
        <v>607218.60999999987</v>
      </c>
    </row>
    <row r="11" spans="1:7">
      <c r="A11" s="164" t="s">
        <v>531</v>
      </c>
      <c r="B11" s="95">
        <v>4933268.9000000004</v>
      </c>
      <c r="C11" s="95">
        <v>163055.56</v>
      </c>
      <c r="D11" s="95">
        <f t="shared" ref="D11:D22" si="1">B11+C11</f>
        <v>5096324.46</v>
      </c>
      <c r="E11" s="95">
        <v>3147985.72</v>
      </c>
      <c r="F11" s="95">
        <v>3147985.72</v>
      </c>
      <c r="G11" s="95">
        <f t="shared" ref="G11:G22" si="2">D11-E11</f>
        <v>1948338.7399999998</v>
      </c>
    </row>
    <row r="12" spans="1:7">
      <c r="A12" s="164" t="s">
        <v>532</v>
      </c>
      <c r="B12" s="95">
        <v>624298.79</v>
      </c>
      <c r="C12" s="95">
        <v>0</v>
      </c>
      <c r="D12" s="95">
        <f t="shared" si="1"/>
        <v>624298.79</v>
      </c>
      <c r="E12" s="95">
        <v>238247.54</v>
      </c>
      <c r="F12" s="95">
        <v>238247.54</v>
      </c>
      <c r="G12" s="95">
        <f t="shared" si="2"/>
        <v>386051.25</v>
      </c>
    </row>
    <row r="13" spans="1:7">
      <c r="A13" s="164" t="s">
        <v>533</v>
      </c>
      <c r="B13" s="95">
        <v>284351.58</v>
      </c>
      <c r="C13" s="95">
        <v>-21156.3</v>
      </c>
      <c r="D13" s="95">
        <f t="shared" si="1"/>
        <v>263195.28000000003</v>
      </c>
      <c r="E13" s="95">
        <v>194620.76</v>
      </c>
      <c r="F13" s="95">
        <v>194620.76</v>
      </c>
      <c r="G13" s="95">
        <f t="shared" si="2"/>
        <v>68574.520000000019</v>
      </c>
    </row>
    <row r="14" spans="1:7">
      <c r="A14" s="164" t="s">
        <v>534</v>
      </c>
      <c r="B14" s="95">
        <v>937997.69</v>
      </c>
      <c r="C14" s="95">
        <v>192400</v>
      </c>
      <c r="D14" s="95">
        <f t="shared" si="1"/>
        <v>1130397.69</v>
      </c>
      <c r="E14" s="95">
        <v>786581.88</v>
      </c>
      <c r="F14" s="95">
        <v>786581.88</v>
      </c>
      <c r="G14" s="95">
        <f t="shared" si="2"/>
        <v>343815.80999999994</v>
      </c>
    </row>
    <row r="15" spans="1:7">
      <c r="A15" s="164" t="s">
        <v>535</v>
      </c>
      <c r="B15" s="95">
        <v>2995998.7200000002</v>
      </c>
      <c r="C15" s="95">
        <v>913200</v>
      </c>
      <c r="D15" s="95">
        <f t="shared" si="1"/>
        <v>3909198.72</v>
      </c>
      <c r="E15" s="95">
        <v>3193894.13</v>
      </c>
      <c r="F15" s="95">
        <v>3193894.13</v>
      </c>
      <c r="G15" s="95">
        <f t="shared" si="2"/>
        <v>715304.59000000032</v>
      </c>
    </row>
    <row r="16" spans="1:7">
      <c r="A16" s="164" t="s">
        <v>536</v>
      </c>
      <c r="B16" s="95">
        <v>1106910.93</v>
      </c>
      <c r="C16" s="95">
        <v>6145</v>
      </c>
      <c r="D16" s="95">
        <f t="shared" si="1"/>
        <v>1113055.93</v>
      </c>
      <c r="E16" s="95">
        <v>703706.53</v>
      </c>
      <c r="F16" s="95">
        <v>703706.53</v>
      </c>
      <c r="G16" s="95">
        <f t="shared" si="2"/>
        <v>409349.39999999991</v>
      </c>
    </row>
    <row r="17" spans="1:7">
      <c r="A17" s="164" t="s">
        <v>537</v>
      </c>
      <c r="B17" s="95">
        <v>832383.19</v>
      </c>
      <c r="C17" s="95">
        <v>-20855.560000000001</v>
      </c>
      <c r="D17" s="95">
        <f t="shared" si="1"/>
        <v>811527.62999999989</v>
      </c>
      <c r="E17" s="95">
        <v>559786.31999999995</v>
      </c>
      <c r="F17" s="95">
        <v>559786.31999999995</v>
      </c>
      <c r="G17" s="95">
        <f t="shared" si="2"/>
        <v>251741.30999999994</v>
      </c>
    </row>
    <row r="18" spans="1:7">
      <c r="A18" s="164" t="s">
        <v>538</v>
      </c>
      <c r="B18" s="95">
        <v>1943607.73</v>
      </c>
      <c r="C18" s="95">
        <v>199375.2</v>
      </c>
      <c r="D18" s="95">
        <f t="shared" si="1"/>
        <v>2142982.9300000002</v>
      </c>
      <c r="E18" s="95">
        <v>1308772.55</v>
      </c>
      <c r="F18" s="95">
        <v>1308772.55</v>
      </c>
      <c r="G18" s="95">
        <f t="shared" si="2"/>
        <v>834210.38000000012</v>
      </c>
    </row>
    <row r="19" spans="1:7">
      <c r="A19" s="164" t="s">
        <v>539</v>
      </c>
      <c r="B19" s="95">
        <v>45316.62</v>
      </c>
      <c r="C19" s="95">
        <v>2802700</v>
      </c>
      <c r="D19" s="95">
        <f t="shared" si="1"/>
        <v>2848016.62</v>
      </c>
      <c r="E19" s="95">
        <v>1403867.48</v>
      </c>
      <c r="F19" s="95">
        <v>1403867.48</v>
      </c>
      <c r="G19" s="95">
        <f t="shared" si="2"/>
        <v>1444149.1400000001</v>
      </c>
    </row>
    <row r="20" spans="1:7">
      <c r="A20" s="164" t="s">
        <v>540</v>
      </c>
      <c r="B20" s="95">
        <v>1001239.52</v>
      </c>
      <c r="C20" s="95">
        <v>0</v>
      </c>
      <c r="D20" s="95">
        <f t="shared" si="1"/>
        <v>1001239.52</v>
      </c>
      <c r="E20" s="95">
        <v>785798.86</v>
      </c>
      <c r="F20" s="95">
        <v>785798.86</v>
      </c>
      <c r="G20" s="95">
        <f t="shared" si="2"/>
        <v>215440.66000000003</v>
      </c>
    </row>
    <row r="21" spans="1:7">
      <c r="A21" s="164" t="s">
        <v>541</v>
      </c>
      <c r="B21" s="95">
        <v>551970.99</v>
      </c>
      <c r="C21" s="95">
        <v>0</v>
      </c>
      <c r="D21" s="95">
        <f t="shared" si="1"/>
        <v>551970.99</v>
      </c>
      <c r="E21" s="95">
        <v>381760.96</v>
      </c>
      <c r="F21" s="95">
        <v>381760.96</v>
      </c>
      <c r="G21" s="95">
        <f t="shared" si="2"/>
        <v>170210.02999999997</v>
      </c>
    </row>
    <row r="22" spans="1:7">
      <c r="A22" s="164" t="s">
        <v>542</v>
      </c>
      <c r="B22" s="95">
        <v>190817.56</v>
      </c>
      <c r="C22" s="95">
        <v>0</v>
      </c>
      <c r="D22" s="95">
        <f t="shared" si="1"/>
        <v>190817.56</v>
      </c>
      <c r="E22" s="95">
        <v>135209.97</v>
      </c>
      <c r="F22" s="95">
        <v>135209.97</v>
      </c>
      <c r="G22" s="95">
        <f t="shared" si="2"/>
        <v>55607.59</v>
      </c>
    </row>
    <row r="23" spans="1:7">
      <c r="A23" s="83" t="s">
        <v>148</v>
      </c>
      <c r="B23" s="99"/>
      <c r="C23" s="99"/>
      <c r="D23" s="99"/>
      <c r="E23" s="99"/>
      <c r="F23" s="99"/>
      <c r="G23" s="99"/>
    </row>
    <row r="24" spans="1:7">
      <c r="A24" s="56" t="s">
        <v>378</v>
      </c>
      <c r="B24" s="91">
        <f>SUM(B25:B33)</f>
        <v>0</v>
      </c>
      <c r="C24" s="91">
        <f t="shared" ref="C24:G24" si="3">SUM(C25:C33)</f>
        <v>0</v>
      </c>
      <c r="D24" s="91">
        <f t="shared" si="3"/>
        <v>0</v>
      </c>
      <c r="E24" s="91">
        <f t="shared" si="3"/>
        <v>0</v>
      </c>
      <c r="F24" s="91">
        <f t="shared" si="3"/>
        <v>0</v>
      </c>
      <c r="G24" s="91">
        <f t="shared" si="3"/>
        <v>0</v>
      </c>
    </row>
    <row r="25" spans="1:7">
      <c r="A25" s="164" t="s">
        <v>370</v>
      </c>
      <c r="B25" s="95">
        <v>0</v>
      </c>
      <c r="C25" s="95">
        <v>0</v>
      </c>
      <c r="D25" s="95">
        <f t="shared" ref="D25:D34" si="4">B25+C25</f>
        <v>0</v>
      </c>
      <c r="E25" s="95">
        <v>0</v>
      </c>
      <c r="F25" s="95">
        <v>0</v>
      </c>
      <c r="G25" s="95">
        <f t="shared" ref="G25:G34" si="5">D25-E25</f>
        <v>0</v>
      </c>
    </row>
    <row r="26" spans="1:7">
      <c r="A26" s="164" t="s">
        <v>371</v>
      </c>
      <c r="B26" s="95">
        <v>0</v>
      </c>
      <c r="C26" s="95">
        <v>0</v>
      </c>
      <c r="D26" s="95">
        <f t="shared" si="4"/>
        <v>0</v>
      </c>
      <c r="E26" s="95">
        <v>0</v>
      </c>
      <c r="F26" s="95">
        <v>0</v>
      </c>
      <c r="G26" s="95">
        <f t="shared" si="5"/>
        <v>0</v>
      </c>
    </row>
    <row r="27" spans="1:7">
      <c r="A27" s="164" t="s">
        <v>372</v>
      </c>
      <c r="B27" s="95">
        <v>0</v>
      </c>
      <c r="C27" s="95">
        <v>0</v>
      </c>
      <c r="D27" s="95">
        <f t="shared" si="4"/>
        <v>0</v>
      </c>
      <c r="E27" s="95">
        <v>0</v>
      </c>
      <c r="F27" s="95">
        <v>0</v>
      </c>
      <c r="G27" s="95">
        <f t="shared" si="5"/>
        <v>0</v>
      </c>
    </row>
    <row r="28" spans="1:7">
      <c r="A28" s="164" t="s">
        <v>373</v>
      </c>
      <c r="B28" s="95">
        <v>0</v>
      </c>
      <c r="C28" s="95">
        <v>0</v>
      </c>
      <c r="D28" s="95">
        <f t="shared" si="4"/>
        <v>0</v>
      </c>
      <c r="E28" s="95">
        <v>0</v>
      </c>
      <c r="F28" s="95">
        <v>0</v>
      </c>
      <c r="G28" s="95">
        <f t="shared" si="5"/>
        <v>0</v>
      </c>
    </row>
    <row r="29" spans="1:7">
      <c r="A29" s="164" t="s">
        <v>374</v>
      </c>
      <c r="B29" s="95">
        <v>0</v>
      </c>
      <c r="C29" s="95">
        <v>0</v>
      </c>
      <c r="D29" s="95">
        <f t="shared" si="4"/>
        <v>0</v>
      </c>
      <c r="E29" s="95">
        <v>0</v>
      </c>
      <c r="F29" s="95">
        <v>0</v>
      </c>
      <c r="G29" s="95">
        <f t="shared" si="5"/>
        <v>0</v>
      </c>
    </row>
    <row r="30" spans="1:7">
      <c r="A30" s="164" t="s">
        <v>375</v>
      </c>
      <c r="B30" s="95">
        <v>0</v>
      </c>
      <c r="C30" s="95">
        <v>0</v>
      </c>
      <c r="D30" s="95">
        <f t="shared" si="4"/>
        <v>0</v>
      </c>
      <c r="E30" s="95">
        <v>0</v>
      </c>
      <c r="F30" s="95">
        <v>0</v>
      </c>
      <c r="G30" s="95">
        <f t="shared" si="5"/>
        <v>0</v>
      </c>
    </row>
    <row r="31" spans="1:7">
      <c r="A31" s="164" t="s">
        <v>376</v>
      </c>
      <c r="B31" s="95">
        <v>0</v>
      </c>
      <c r="C31" s="95">
        <v>0</v>
      </c>
      <c r="D31" s="95">
        <f t="shared" si="4"/>
        <v>0</v>
      </c>
      <c r="E31" s="95">
        <v>0</v>
      </c>
      <c r="F31" s="95">
        <v>0</v>
      </c>
      <c r="G31" s="95">
        <f t="shared" si="5"/>
        <v>0</v>
      </c>
    </row>
    <row r="32" spans="1:7">
      <c r="A32" s="164" t="s">
        <v>377</v>
      </c>
      <c r="B32" s="95">
        <v>0</v>
      </c>
      <c r="C32" s="95">
        <v>0</v>
      </c>
      <c r="D32" s="95">
        <f t="shared" si="4"/>
        <v>0</v>
      </c>
      <c r="E32" s="95">
        <v>0</v>
      </c>
      <c r="F32" s="95">
        <v>0</v>
      </c>
      <c r="G32" s="95">
        <f t="shared" si="5"/>
        <v>0</v>
      </c>
    </row>
    <row r="33" spans="1:7">
      <c r="A33" s="83" t="s">
        <v>148</v>
      </c>
      <c r="B33" s="99"/>
      <c r="C33" s="99"/>
      <c r="D33" s="95">
        <f t="shared" si="4"/>
        <v>0</v>
      </c>
      <c r="E33" s="95"/>
      <c r="F33" s="95"/>
      <c r="G33" s="95">
        <f t="shared" si="5"/>
        <v>0</v>
      </c>
    </row>
    <row r="34" spans="1:7">
      <c r="A34" s="56" t="s">
        <v>366</v>
      </c>
      <c r="B34" s="91">
        <f>B9+B24</f>
        <v>16590200.68</v>
      </c>
      <c r="C34" s="91">
        <f t="shared" ref="C34:F34" si="6">C9+C24</f>
        <v>7212964.8400000008</v>
      </c>
      <c r="D34" s="91">
        <f t="shared" si="4"/>
        <v>23803165.52</v>
      </c>
      <c r="E34" s="91">
        <f t="shared" si="6"/>
        <v>16353153.490000002</v>
      </c>
      <c r="F34" s="91">
        <f t="shared" si="6"/>
        <v>16353153.490000002</v>
      </c>
      <c r="G34" s="91">
        <f t="shared" si="5"/>
        <v>7450012.0299999975</v>
      </c>
    </row>
    <row r="35" spans="1:7">
      <c r="A35" s="101"/>
      <c r="B35" s="165"/>
      <c r="C35" s="165"/>
      <c r="D35" s="165"/>
      <c r="E35" s="165"/>
      <c r="F35" s="165"/>
      <c r="G35" s="165"/>
    </row>
    <row r="36" spans="1:7">
      <c r="A36" t="s">
        <v>528</v>
      </c>
    </row>
  </sheetData>
  <mergeCells count="9">
    <mergeCell ref="A7:A8"/>
    <mergeCell ref="B7:F7"/>
    <mergeCell ref="G7:G8"/>
    <mergeCell ref="A1:G1"/>
    <mergeCell ref="A2:G2"/>
    <mergeCell ref="A3:G3"/>
    <mergeCell ref="A5:G5"/>
    <mergeCell ref="A6:G6"/>
    <mergeCell ref="A4:G4"/>
  </mergeCell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H79"/>
  <sheetViews>
    <sheetView showGridLines="0" zoomScale="70" zoomScaleNormal="70" workbookViewId="0">
      <selection activeCell="A6" sqref="A6:G6"/>
    </sheetView>
  </sheetViews>
  <sheetFormatPr baseColWidth="10" defaultColWidth="11" defaultRowHeight="15"/>
  <cols>
    <col min="1" max="1" width="98.5703125" customWidth="1"/>
    <col min="2" max="7" width="22" customWidth="1"/>
  </cols>
  <sheetData>
    <row r="1" spans="1:8" ht="51.75" customHeight="1">
      <c r="A1" s="233" t="s">
        <v>379</v>
      </c>
      <c r="B1" s="234"/>
      <c r="C1" s="234"/>
      <c r="D1" s="234"/>
      <c r="E1" s="234"/>
      <c r="F1" s="234"/>
      <c r="G1" s="234"/>
    </row>
    <row r="2" spans="1:8">
      <c r="A2" s="203" t="s">
        <v>529</v>
      </c>
      <c r="B2" s="204"/>
      <c r="C2" s="204"/>
      <c r="D2" s="204"/>
      <c r="E2" s="204"/>
      <c r="F2" s="204"/>
      <c r="G2" s="205"/>
    </row>
    <row r="3" spans="1:8">
      <c r="A3" s="206" t="s">
        <v>284</v>
      </c>
      <c r="B3" s="207"/>
      <c r="C3" s="207"/>
      <c r="D3" s="207"/>
      <c r="E3" s="207"/>
      <c r="F3" s="207"/>
      <c r="G3" s="208"/>
    </row>
    <row r="4" spans="1:8">
      <c r="A4" s="206" t="s">
        <v>380</v>
      </c>
      <c r="B4" s="207"/>
      <c r="C4" s="207"/>
      <c r="D4" s="207"/>
      <c r="E4" s="207"/>
      <c r="F4" s="207"/>
      <c r="G4" s="208"/>
    </row>
    <row r="5" spans="1:8">
      <c r="A5" s="206" t="s">
        <v>544</v>
      </c>
      <c r="B5" s="207"/>
      <c r="C5" s="207"/>
      <c r="D5" s="207"/>
      <c r="E5" s="207"/>
      <c r="F5" s="207"/>
      <c r="G5" s="208"/>
    </row>
    <row r="6" spans="1:8">
      <c r="A6" s="209" t="s">
        <v>2</v>
      </c>
      <c r="B6" s="210"/>
      <c r="C6" s="210"/>
      <c r="D6" s="210"/>
      <c r="E6" s="210"/>
      <c r="F6" s="210"/>
      <c r="G6" s="211"/>
    </row>
    <row r="7" spans="1:8">
      <c r="A7" s="207" t="s">
        <v>5</v>
      </c>
      <c r="B7" s="209" t="s">
        <v>286</v>
      </c>
      <c r="C7" s="210"/>
      <c r="D7" s="210"/>
      <c r="E7" s="210"/>
      <c r="F7" s="211"/>
      <c r="G7" s="223" t="s">
        <v>287</v>
      </c>
    </row>
    <row r="8" spans="1:8" ht="30">
      <c r="A8" s="207"/>
      <c r="B8" s="127" t="s">
        <v>192</v>
      </c>
      <c r="C8" s="71" t="s">
        <v>381</v>
      </c>
      <c r="D8" s="127" t="s">
        <v>289</v>
      </c>
      <c r="E8" s="127" t="s">
        <v>177</v>
      </c>
      <c r="F8" s="143" t="s">
        <v>193</v>
      </c>
      <c r="G8" s="222"/>
    </row>
    <row r="9" spans="1:8">
      <c r="A9" s="128" t="s">
        <v>382</v>
      </c>
      <c r="B9" s="166">
        <f>B10+B19+B27+B37</f>
        <v>16590200.679999998</v>
      </c>
      <c r="C9" s="166">
        <f t="shared" ref="C9:G9" si="0">C10+C19+C27+C37</f>
        <v>7212964.8399999999</v>
      </c>
      <c r="D9" s="166">
        <f t="shared" si="0"/>
        <v>23803165.520000003</v>
      </c>
      <c r="E9" s="166">
        <f t="shared" si="0"/>
        <v>16353153.489999998</v>
      </c>
      <c r="F9" s="166">
        <f t="shared" si="0"/>
        <v>16353153.489999998</v>
      </c>
      <c r="G9" s="166">
        <f t="shared" si="0"/>
        <v>7450012.0300000003</v>
      </c>
    </row>
    <row r="10" spans="1:8">
      <c r="A10" s="104" t="s">
        <v>383</v>
      </c>
      <c r="B10" s="167">
        <f>SUM(B11:B18)</f>
        <v>6266124.9199999999</v>
      </c>
      <c r="C10" s="167">
        <f t="shared" ref="C10:G10" si="1">SUM(C11:C18)</f>
        <v>3141156.5</v>
      </c>
      <c r="D10" s="167">
        <f t="shared" si="1"/>
        <v>9407281.4199999999</v>
      </c>
      <c r="E10" s="167">
        <f t="shared" si="1"/>
        <v>6796116.4799999995</v>
      </c>
      <c r="F10" s="167">
        <f t="shared" si="1"/>
        <v>6796116.4799999995</v>
      </c>
      <c r="G10" s="167">
        <f t="shared" si="1"/>
        <v>2611164.9399999995</v>
      </c>
    </row>
    <row r="11" spans="1:8">
      <c r="A11" s="132" t="s">
        <v>384</v>
      </c>
      <c r="B11" s="167">
        <v>0</v>
      </c>
      <c r="C11" s="167">
        <v>0</v>
      </c>
      <c r="D11" s="167">
        <f>B11+C11</f>
        <v>0</v>
      </c>
      <c r="E11" s="167">
        <v>0</v>
      </c>
      <c r="F11" s="167">
        <v>0</v>
      </c>
      <c r="G11" s="167">
        <f>D11-E11</f>
        <v>0</v>
      </c>
      <c r="H11" s="168" t="s">
        <v>680</v>
      </c>
    </row>
    <row r="12" spans="1:8">
      <c r="A12" s="132" t="s">
        <v>385</v>
      </c>
      <c r="B12" s="167">
        <v>0</v>
      </c>
      <c r="C12" s="167">
        <v>0</v>
      </c>
      <c r="D12" s="167">
        <f t="shared" ref="D12:D18" si="2">B12+C12</f>
        <v>0</v>
      </c>
      <c r="E12" s="167">
        <v>0</v>
      </c>
      <c r="F12" s="167">
        <v>0</v>
      </c>
      <c r="G12" s="167">
        <f t="shared" ref="G12:G18" si="3">D12-E12</f>
        <v>0</v>
      </c>
      <c r="H12" s="168" t="s">
        <v>681</v>
      </c>
    </row>
    <row r="13" spans="1:8">
      <c r="A13" s="132" t="s">
        <v>386</v>
      </c>
      <c r="B13" s="167">
        <v>1142038.46</v>
      </c>
      <c r="C13" s="167">
        <v>2978100.94</v>
      </c>
      <c r="D13" s="167">
        <f t="shared" si="2"/>
        <v>4120139.4</v>
      </c>
      <c r="E13" s="167">
        <v>3512920.79</v>
      </c>
      <c r="F13" s="167">
        <v>3512920.79</v>
      </c>
      <c r="G13" s="167">
        <f t="shared" si="3"/>
        <v>607218.60999999987</v>
      </c>
      <c r="H13" s="168" t="s">
        <v>682</v>
      </c>
    </row>
    <row r="14" spans="1:8">
      <c r="A14" s="132" t="s">
        <v>387</v>
      </c>
      <c r="B14" s="167">
        <v>0</v>
      </c>
      <c r="C14" s="167">
        <v>0</v>
      </c>
      <c r="D14" s="167">
        <f t="shared" si="2"/>
        <v>0</v>
      </c>
      <c r="E14" s="167">
        <v>0</v>
      </c>
      <c r="F14" s="167">
        <v>0</v>
      </c>
      <c r="G14" s="167">
        <f t="shared" si="3"/>
        <v>0</v>
      </c>
      <c r="H14" s="168" t="s">
        <v>683</v>
      </c>
    </row>
    <row r="15" spans="1:8">
      <c r="A15" s="132" t="s">
        <v>388</v>
      </c>
      <c r="B15" s="167">
        <v>4933268.9000000004</v>
      </c>
      <c r="C15" s="167">
        <v>163055.56</v>
      </c>
      <c r="D15" s="167">
        <f t="shared" si="2"/>
        <v>5096324.46</v>
      </c>
      <c r="E15" s="167">
        <v>3147985.72</v>
      </c>
      <c r="F15" s="167">
        <v>3147985.72</v>
      </c>
      <c r="G15" s="167">
        <f t="shared" si="3"/>
        <v>1948338.7399999998</v>
      </c>
      <c r="H15" s="168" t="s">
        <v>684</v>
      </c>
    </row>
    <row r="16" spans="1:8">
      <c r="A16" s="132" t="s">
        <v>389</v>
      </c>
      <c r="B16" s="167">
        <v>0</v>
      </c>
      <c r="C16" s="167">
        <v>0</v>
      </c>
      <c r="D16" s="167">
        <f t="shared" si="2"/>
        <v>0</v>
      </c>
      <c r="E16" s="167">
        <v>0</v>
      </c>
      <c r="F16" s="167">
        <v>0</v>
      </c>
      <c r="G16" s="167">
        <f t="shared" si="3"/>
        <v>0</v>
      </c>
      <c r="H16" s="168" t="s">
        <v>685</v>
      </c>
    </row>
    <row r="17" spans="1:8">
      <c r="A17" s="132" t="s">
        <v>390</v>
      </c>
      <c r="B17" s="167">
        <v>0</v>
      </c>
      <c r="C17" s="167">
        <v>0</v>
      </c>
      <c r="D17" s="167">
        <f t="shared" si="2"/>
        <v>0</v>
      </c>
      <c r="E17" s="167">
        <v>0</v>
      </c>
      <c r="F17" s="167">
        <v>0</v>
      </c>
      <c r="G17" s="167">
        <f t="shared" si="3"/>
        <v>0</v>
      </c>
      <c r="H17" s="168" t="s">
        <v>686</v>
      </c>
    </row>
    <row r="18" spans="1:8">
      <c r="A18" s="132" t="s">
        <v>391</v>
      </c>
      <c r="B18" s="167">
        <v>190817.56</v>
      </c>
      <c r="C18" s="167">
        <v>0</v>
      </c>
      <c r="D18" s="167">
        <f t="shared" si="2"/>
        <v>190817.56</v>
      </c>
      <c r="E18" s="167">
        <v>135209.97</v>
      </c>
      <c r="F18" s="167">
        <v>135209.97</v>
      </c>
      <c r="G18" s="167">
        <f t="shared" si="3"/>
        <v>55607.59</v>
      </c>
      <c r="H18" s="168" t="s">
        <v>687</v>
      </c>
    </row>
    <row r="19" spans="1:8">
      <c r="A19" s="104" t="s">
        <v>392</v>
      </c>
      <c r="B19" s="167">
        <f>SUM(B20:B26)</f>
        <v>10324075.759999998</v>
      </c>
      <c r="C19" s="167">
        <f t="shared" ref="C19:G19" si="4">SUM(C20:C26)</f>
        <v>4071808.3400000003</v>
      </c>
      <c r="D19" s="167">
        <f t="shared" si="4"/>
        <v>14395884.100000001</v>
      </c>
      <c r="E19" s="167">
        <f t="shared" si="4"/>
        <v>9557037.0099999979</v>
      </c>
      <c r="F19" s="167">
        <f t="shared" si="4"/>
        <v>9557037.0099999979</v>
      </c>
      <c r="G19" s="167">
        <f t="shared" si="4"/>
        <v>4838847.0900000008</v>
      </c>
    </row>
    <row r="20" spans="1:8">
      <c r="A20" s="132" t="s">
        <v>393</v>
      </c>
      <c r="B20" s="167">
        <v>0</v>
      </c>
      <c r="C20" s="167">
        <v>0</v>
      </c>
      <c r="D20" s="167">
        <f t="shared" ref="D20:D26" si="5">B20+C20</f>
        <v>0</v>
      </c>
      <c r="E20" s="167">
        <v>0</v>
      </c>
      <c r="F20" s="167">
        <v>0</v>
      </c>
      <c r="G20" s="167">
        <f t="shared" ref="G20:G26" si="6">D20-E20</f>
        <v>0</v>
      </c>
      <c r="H20" s="168" t="s">
        <v>688</v>
      </c>
    </row>
    <row r="21" spans="1:8">
      <c r="A21" s="132" t="s">
        <v>394</v>
      </c>
      <c r="B21" s="167">
        <v>0</v>
      </c>
      <c r="C21" s="167">
        <v>0</v>
      </c>
      <c r="D21" s="167">
        <f t="shared" si="5"/>
        <v>0</v>
      </c>
      <c r="E21" s="167">
        <v>0</v>
      </c>
      <c r="F21" s="167">
        <v>0</v>
      </c>
      <c r="G21" s="167">
        <f t="shared" si="6"/>
        <v>0</v>
      </c>
      <c r="H21" s="168" t="s">
        <v>689</v>
      </c>
    </row>
    <row r="22" spans="1:8">
      <c r="A22" s="132" t="s">
        <v>395</v>
      </c>
      <c r="B22" s="167">
        <v>1222349.27</v>
      </c>
      <c r="C22" s="167">
        <v>171243.7</v>
      </c>
      <c r="D22" s="167">
        <f t="shared" si="5"/>
        <v>1393592.97</v>
      </c>
      <c r="E22" s="167">
        <v>981202.64</v>
      </c>
      <c r="F22" s="167">
        <v>981202.64</v>
      </c>
      <c r="G22" s="167">
        <f t="shared" si="6"/>
        <v>412390.32999999996</v>
      </c>
      <c r="H22" s="168" t="s">
        <v>690</v>
      </c>
    </row>
    <row r="23" spans="1:8">
      <c r="A23" s="132" t="s">
        <v>396</v>
      </c>
      <c r="B23" s="167">
        <v>0</v>
      </c>
      <c r="C23" s="167">
        <v>0</v>
      </c>
      <c r="D23" s="167">
        <f t="shared" si="5"/>
        <v>0</v>
      </c>
      <c r="E23" s="167">
        <v>0</v>
      </c>
      <c r="F23" s="167">
        <v>0</v>
      </c>
      <c r="G23" s="167">
        <f t="shared" si="6"/>
        <v>0</v>
      </c>
      <c r="H23" s="168" t="s">
        <v>691</v>
      </c>
    </row>
    <row r="24" spans="1:8">
      <c r="A24" s="132" t="s">
        <v>397</v>
      </c>
      <c r="B24" s="167">
        <v>1001239.52</v>
      </c>
      <c r="C24" s="167">
        <v>0</v>
      </c>
      <c r="D24" s="167">
        <f t="shared" si="5"/>
        <v>1001239.52</v>
      </c>
      <c r="E24" s="167">
        <v>785798.86</v>
      </c>
      <c r="F24" s="167">
        <v>785798.86</v>
      </c>
      <c r="G24" s="167">
        <f t="shared" si="6"/>
        <v>215440.66000000003</v>
      </c>
      <c r="H24" s="168" t="s">
        <v>692</v>
      </c>
    </row>
    <row r="25" spans="1:8">
      <c r="A25" s="132" t="s">
        <v>398</v>
      </c>
      <c r="B25" s="167">
        <v>7476188.1799999997</v>
      </c>
      <c r="C25" s="167">
        <v>3900564.64</v>
      </c>
      <c r="D25" s="167">
        <f t="shared" si="5"/>
        <v>11376752.82</v>
      </c>
      <c r="E25" s="167">
        <v>7551787.9699999997</v>
      </c>
      <c r="F25" s="167">
        <v>7551787.9699999997</v>
      </c>
      <c r="G25" s="167">
        <f t="shared" si="6"/>
        <v>3824964.8500000006</v>
      </c>
      <c r="H25" s="168" t="s">
        <v>693</v>
      </c>
    </row>
    <row r="26" spans="1:8">
      <c r="A26" s="132" t="s">
        <v>399</v>
      </c>
      <c r="B26" s="167">
        <v>624298.79</v>
      </c>
      <c r="C26" s="167">
        <v>0</v>
      </c>
      <c r="D26" s="167">
        <f t="shared" si="5"/>
        <v>624298.79</v>
      </c>
      <c r="E26" s="167">
        <v>238247.54</v>
      </c>
      <c r="F26" s="167">
        <v>238247.54</v>
      </c>
      <c r="G26" s="167">
        <f t="shared" si="6"/>
        <v>386051.25</v>
      </c>
      <c r="H26" s="168" t="s">
        <v>694</v>
      </c>
    </row>
    <row r="27" spans="1:8">
      <c r="A27" s="104" t="s">
        <v>400</v>
      </c>
      <c r="B27" s="167">
        <f>SUM(B28:B36)</f>
        <v>0</v>
      </c>
      <c r="C27" s="167">
        <f t="shared" ref="C27:G27" si="7">SUM(C28:C36)</f>
        <v>0</v>
      </c>
      <c r="D27" s="167">
        <f t="shared" si="7"/>
        <v>0</v>
      </c>
      <c r="E27" s="167">
        <f t="shared" si="7"/>
        <v>0</v>
      </c>
      <c r="F27" s="167">
        <f t="shared" si="7"/>
        <v>0</v>
      </c>
      <c r="G27" s="167">
        <f t="shared" si="7"/>
        <v>0</v>
      </c>
    </row>
    <row r="28" spans="1:8">
      <c r="A28" s="134" t="s">
        <v>401</v>
      </c>
      <c r="B28" s="167">
        <v>0</v>
      </c>
      <c r="C28" s="167">
        <v>0</v>
      </c>
      <c r="D28" s="167">
        <f t="shared" ref="D28:D36" si="8">B28+C28</f>
        <v>0</v>
      </c>
      <c r="E28" s="167">
        <v>0</v>
      </c>
      <c r="F28" s="167">
        <v>0</v>
      </c>
      <c r="G28" s="167">
        <f t="shared" ref="G28:G36" si="9">D28-E28</f>
        <v>0</v>
      </c>
      <c r="H28" s="168" t="s">
        <v>695</v>
      </c>
    </row>
    <row r="29" spans="1:8">
      <c r="A29" s="132" t="s">
        <v>402</v>
      </c>
      <c r="B29" s="167">
        <v>0</v>
      </c>
      <c r="C29" s="167">
        <v>0</v>
      </c>
      <c r="D29" s="167">
        <f t="shared" si="8"/>
        <v>0</v>
      </c>
      <c r="E29" s="167">
        <v>0</v>
      </c>
      <c r="F29" s="167">
        <v>0</v>
      </c>
      <c r="G29" s="167">
        <f t="shared" si="9"/>
        <v>0</v>
      </c>
      <c r="H29" s="168" t="s">
        <v>696</v>
      </c>
    </row>
    <row r="30" spans="1:8">
      <c r="A30" s="132" t="s">
        <v>403</v>
      </c>
      <c r="B30" s="167">
        <v>0</v>
      </c>
      <c r="C30" s="167">
        <v>0</v>
      </c>
      <c r="D30" s="167">
        <f t="shared" si="8"/>
        <v>0</v>
      </c>
      <c r="E30" s="167">
        <v>0</v>
      </c>
      <c r="F30" s="167">
        <v>0</v>
      </c>
      <c r="G30" s="167">
        <f t="shared" si="9"/>
        <v>0</v>
      </c>
      <c r="H30" s="168" t="s">
        <v>697</v>
      </c>
    </row>
    <row r="31" spans="1:8">
      <c r="A31" s="132" t="s">
        <v>404</v>
      </c>
      <c r="B31" s="167">
        <v>0</v>
      </c>
      <c r="C31" s="167">
        <v>0</v>
      </c>
      <c r="D31" s="167">
        <f t="shared" si="8"/>
        <v>0</v>
      </c>
      <c r="E31" s="167">
        <v>0</v>
      </c>
      <c r="F31" s="167">
        <v>0</v>
      </c>
      <c r="G31" s="167">
        <f t="shared" si="9"/>
        <v>0</v>
      </c>
      <c r="H31" s="168" t="s">
        <v>698</v>
      </c>
    </row>
    <row r="32" spans="1:8">
      <c r="A32" s="132" t="s">
        <v>405</v>
      </c>
      <c r="B32" s="167">
        <v>0</v>
      </c>
      <c r="C32" s="167">
        <v>0</v>
      </c>
      <c r="D32" s="167">
        <f t="shared" si="8"/>
        <v>0</v>
      </c>
      <c r="E32" s="167">
        <v>0</v>
      </c>
      <c r="F32" s="167">
        <v>0</v>
      </c>
      <c r="G32" s="167">
        <f t="shared" si="9"/>
        <v>0</v>
      </c>
      <c r="H32" s="168" t="s">
        <v>699</v>
      </c>
    </row>
    <row r="33" spans="1:8">
      <c r="A33" s="132" t="s">
        <v>406</v>
      </c>
      <c r="B33" s="167">
        <v>0</v>
      </c>
      <c r="C33" s="167">
        <v>0</v>
      </c>
      <c r="D33" s="167">
        <f t="shared" si="8"/>
        <v>0</v>
      </c>
      <c r="E33" s="167">
        <v>0</v>
      </c>
      <c r="F33" s="167">
        <v>0</v>
      </c>
      <c r="G33" s="167">
        <f t="shared" si="9"/>
        <v>0</v>
      </c>
      <c r="H33" s="168" t="s">
        <v>700</v>
      </c>
    </row>
    <row r="34" spans="1:8">
      <c r="A34" s="132" t="s">
        <v>407</v>
      </c>
      <c r="B34" s="167">
        <v>0</v>
      </c>
      <c r="C34" s="167">
        <v>0</v>
      </c>
      <c r="D34" s="167">
        <f t="shared" si="8"/>
        <v>0</v>
      </c>
      <c r="E34" s="167">
        <v>0</v>
      </c>
      <c r="F34" s="167">
        <v>0</v>
      </c>
      <c r="G34" s="167">
        <f t="shared" si="9"/>
        <v>0</v>
      </c>
      <c r="H34" s="168" t="s">
        <v>701</v>
      </c>
    </row>
    <row r="35" spans="1:8">
      <c r="A35" s="132" t="s">
        <v>408</v>
      </c>
      <c r="B35" s="167">
        <v>0</v>
      </c>
      <c r="C35" s="167">
        <v>0</v>
      </c>
      <c r="D35" s="167">
        <f t="shared" si="8"/>
        <v>0</v>
      </c>
      <c r="E35" s="167">
        <v>0</v>
      </c>
      <c r="F35" s="167">
        <v>0</v>
      </c>
      <c r="G35" s="167">
        <f t="shared" si="9"/>
        <v>0</v>
      </c>
      <c r="H35" s="168" t="s">
        <v>702</v>
      </c>
    </row>
    <row r="36" spans="1:8">
      <c r="A36" s="132" t="s">
        <v>409</v>
      </c>
      <c r="B36" s="167">
        <v>0</v>
      </c>
      <c r="C36" s="167">
        <v>0</v>
      </c>
      <c r="D36" s="167">
        <f t="shared" si="8"/>
        <v>0</v>
      </c>
      <c r="E36" s="167">
        <v>0</v>
      </c>
      <c r="F36" s="167">
        <v>0</v>
      </c>
      <c r="G36" s="167">
        <f t="shared" si="9"/>
        <v>0</v>
      </c>
      <c r="H36" s="168" t="s">
        <v>703</v>
      </c>
    </row>
    <row r="37" spans="1:8">
      <c r="A37" s="169" t="s">
        <v>410</v>
      </c>
      <c r="B37" s="167">
        <f>SUM(B38:B41)</f>
        <v>0</v>
      </c>
      <c r="C37" s="167">
        <f t="shared" ref="C37:G37" si="10">SUM(C38:C41)</f>
        <v>0</v>
      </c>
      <c r="D37" s="167">
        <f t="shared" si="10"/>
        <v>0</v>
      </c>
      <c r="E37" s="167">
        <f t="shared" si="10"/>
        <v>0</v>
      </c>
      <c r="F37" s="167">
        <f t="shared" si="10"/>
        <v>0</v>
      </c>
      <c r="G37" s="167">
        <f t="shared" si="10"/>
        <v>0</v>
      </c>
    </row>
    <row r="38" spans="1:8">
      <c r="A38" s="134" t="s">
        <v>411</v>
      </c>
      <c r="B38" s="167">
        <v>0</v>
      </c>
      <c r="C38" s="167">
        <v>0</v>
      </c>
      <c r="D38" s="167">
        <f t="shared" ref="D38:D41" si="11">B38+C38</f>
        <v>0</v>
      </c>
      <c r="E38" s="167">
        <v>0</v>
      </c>
      <c r="F38" s="167">
        <v>0</v>
      </c>
      <c r="G38" s="167">
        <f t="shared" ref="G38:G41" si="12">D38-E38</f>
        <v>0</v>
      </c>
      <c r="H38" s="168" t="s">
        <v>704</v>
      </c>
    </row>
    <row r="39" spans="1:8" ht="30">
      <c r="A39" s="134" t="s">
        <v>412</v>
      </c>
      <c r="B39" s="167">
        <v>0</v>
      </c>
      <c r="C39" s="167">
        <v>0</v>
      </c>
      <c r="D39" s="167">
        <f t="shared" si="11"/>
        <v>0</v>
      </c>
      <c r="E39" s="167">
        <v>0</v>
      </c>
      <c r="F39" s="167">
        <v>0</v>
      </c>
      <c r="G39" s="167">
        <f t="shared" si="12"/>
        <v>0</v>
      </c>
      <c r="H39" s="168" t="s">
        <v>705</v>
      </c>
    </row>
    <row r="40" spans="1:8">
      <c r="A40" s="134" t="s">
        <v>413</v>
      </c>
      <c r="B40" s="167">
        <v>0</v>
      </c>
      <c r="C40" s="167">
        <v>0</v>
      </c>
      <c r="D40" s="167">
        <f t="shared" si="11"/>
        <v>0</v>
      </c>
      <c r="E40" s="167">
        <v>0</v>
      </c>
      <c r="F40" s="167">
        <v>0</v>
      </c>
      <c r="G40" s="167">
        <f t="shared" si="12"/>
        <v>0</v>
      </c>
      <c r="H40" s="168" t="s">
        <v>706</v>
      </c>
    </row>
    <row r="41" spans="1:8">
      <c r="A41" s="134" t="s">
        <v>414</v>
      </c>
      <c r="B41" s="167">
        <v>0</v>
      </c>
      <c r="C41" s="167">
        <v>0</v>
      </c>
      <c r="D41" s="167">
        <f t="shared" si="11"/>
        <v>0</v>
      </c>
      <c r="E41" s="167">
        <v>0</v>
      </c>
      <c r="F41" s="167">
        <v>0</v>
      </c>
      <c r="G41" s="167">
        <f t="shared" si="12"/>
        <v>0</v>
      </c>
      <c r="H41" s="168" t="s">
        <v>707</v>
      </c>
    </row>
    <row r="42" spans="1:8">
      <c r="A42" s="134"/>
      <c r="B42" s="167"/>
      <c r="C42" s="167"/>
      <c r="D42" s="167"/>
      <c r="E42" s="167"/>
      <c r="F42" s="167"/>
      <c r="G42" s="167"/>
    </row>
    <row r="43" spans="1:8">
      <c r="A43" s="56" t="s">
        <v>415</v>
      </c>
      <c r="B43" s="170">
        <f>B44+B53+B61+B71</f>
        <v>0</v>
      </c>
      <c r="C43" s="170">
        <f t="shared" ref="C43:G43" si="13">C44+C53+C61+C71</f>
        <v>0</v>
      </c>
      <c r="D43" s="170">
        <f t="shared" si="13"/>
        <v>0</v>
      </c>
      <c r="E43" s="170">
        <f t="shared" si="13"/>
        <v>0</v>
      </c>
      <c r="F43" s="170">
        <f t="shared" si="13"/>
        <v>0</v>
      </c>
      <c r="G43" s="170">
        <f t="shared" si="13"/>
        <v>0</v>
      </c>
    </row>
    <row r="44" spans="1:8">
      <c r="A44" s="104" t="s">
        <v>383</v>
      </c>
      <c r="B44" s="167">
        <f>SUM(B45:B52)</f>
        <v>0</v>
      </c>
      <c r="C44" s="167">
        <f t="shared" ref="C44:G44" si="14">SUM(C45:C52)</f>
        <v>0</v>
      </c>
      <c r="D44" s="167">
        <f t="shared" si="14"/>
        <v>0</v>
      </c>
      <c r="E44" s="167">
        <f t="shared" si="14"/>
        <v>0</v>
      </c>
      <c r="F44" s="167">
        <f t="shared" si="14"/>
        <v>0</v>
      </c>
      <c r="G44" s="167">
        <f t="shared" si="14"/>
        <v>0</v>
      </c>
    </row>
    <row r="45" spans="1:8">
      <c r="A45" s="134" t="s">
        <v>384</v>
      </c>
      <c r="B45" s="167">
        <v>0</v>
      </c>
      <c r="C45" s="167">
        <v>0</v>
      </c>
      <c r="D45" s="167">
        <f t="shared" ref="D45:D52" si="15">B45+C45</f>
        <v>0</v>
      </c>
      <c r="E45" s="167">
        <v>0</v>
      </c>
      <c r="F45" s="167">
        <v>0</v>
      </c>
      <c r="G45" s="167">
        <f t="shared" ref="G45:G52" si="16">D45-E45</f>
        <v>0</v>
      </c>
      <c r="H45" s="168" t="s">
        <v>708</v>
      </c>
    </row>
    <row r="46" spans="1:8">
      <c r="A46" s="134" t="s">
        <v>385</v>
      </c>
      <c r="B46" s="167">
        <v>0</v>
      </c>
      <c r="C46" s="167">
        <v>0</v>
      </c>
      <c r="D46" s="167">
        <f t="shared" si="15"/>
        <v>0</v>
      </c>
      <c r="E46" s="167">
        <v>0</v>
      </c>
      <c r="F46" s="167">
        <v>0</v>
      </c>
      <c r="G46" s="167">
        <f t="shared" si="16"/>
        <v>0</v>
      </c>
      <c r="H46" s="168" t="s">
        <v>709</v>
      </c>
    </row>
    <row r="47" spans="1:8">
      <c r="A47" s="134" t="s">
        <v>386</v>
      </c>
      <c r="B47" s="167">
        <v>0</v>
      </c>
      <c r="C47" s="167">
        <v>0</v>
      </c>
      <c r="D47" s="167">
        <f t="shared" si="15"/>
        <v>0</v>
      </c>
      <c r="E47" s="167">
        <v>0</v>
      </c>
      <c r="F47" s="167">
        <v>0</v>
      </c>
      <c r="G47" s="167">
        <f t="shared" si="16"/>
        <v>0</v>
      </c>
      <c r="H47" s="168" t="s">
        <v>710</v>
      </c>
    </row>
    <row r="48" spans="1:8">
      <c r="A48" s="134" t="s">
        <v>387</v>
      </c>
      <c r="B48" s="167">
        <v>0</v>
      </c>
      <c r="C48" s="167">
        <v>0</v>
      </c>
      <c r="D48" s="167">
        <f t="shared" si="15"/>
        <v>0</v>
      </c>
      <c r="E48" s="167">
        <v>0</v>
      </c>
      <c r="F48" s="167">
        <v>0</v>
      </c>
      <c r="G48" s="167">
        <f t="shared" si="16"/>
        <v>0</v>
      </c>
      <c r="H48" s="168" t="s">
        <v>711</v>
      </c>
    </row>
    <row r="49" spans="1:8">
      <c r="A49" s="134" t="s">
        <v>388</v>
      </c>
      <c r="B49" s="167">
        <v>0</v>
      </c>
      <c r="C49" s="167">
        <v>0</v>
      </c>
      <c r="D49" s="167">
        <f t="shared" si="15"/>
        <v>0</v>
      </c>
      <c r="E49" s="167">
        <v>0</v>
      </c>
      <c r="F49" s="167">
        <v>0</v>
      </c>
      <c r="G49" s="167">
        <f t="shared" si="16"/>
        <v>0</v>
      </c>
      <c r="H49" s="168" t="s">
        <v>712</v>
      </c>
    </row>
    <row r="50" spans="1:8">
      <c r="A50" s="134" t="s">
        <v>389</v>
      </c>
      <c r="B50" s="167">
        <v>0</v>
      </c>
      <c r="C50" s="167">
        <v>0</v>
      </c>
      <c r="D50" s="167">
        <f t="shared" si="15"/>
        <v>0</v>
      </c>
      <c r="E50" s="167">
        <v>0</v>
      </c>
      <c r="F50" s="167">
        <v>0</v>
      </c>
      <c r="G50" s="167">
        <f t="shared" si="16"/>
        <v>0</v>
      </c>
      <c r="H50" s="168" t="s">
        <v>713</v>
      </c>
    </row>
    <row r="51" spans="1:8">
      <c r="A51" s="134" t="s">
        <v>390</v>
      </c>
      <c r="B51" s="167">
        <v>0</v>
      </c>
      <c r="C51" s="167">
        <v>0</v>
      </c>
      <c r="D51" s="167">
        <f t="shared" si="15"/>
        <v>0</v>
      </c>
      <c r="E51" s="167">
        <v>0</v>
      </c>
      <c r="F51" s="167">
        <v>0</v>
      </c>
      <c r="G51" s="167">
        <f t="shared" si="16"/>
        <v>0</v>
      </c>
      <c r="H51" s="168" t="s">
        <v>714</v>
      </c>
    </row>
    <row r="52" spans="1:8">
      <c r="A52" s="134" t="s">
        <v>391</v>
      </c>
      <c r="B52" s="167">
        <v>0</v>
      </c>
      <c r="C52" s="167">
        <v>0</v>
      </c>
      <c r="D52" s="167">
        <f t="shared" si="15"/>
        <v>0</v>
      </c>
      <c r="E52" s="167">
        <v>0</v>
      </c>
      <c r="F52" s="167">
        <v>0</v>
      </c>
      <c r="G52" s="167">
        <f t="shared" si="16"/>
        <v>0</v>
      </c>
      <c r="H52" s="168" t="s">
        <v>715</v>
      </c>
    </row>
    <row r="53" spans="1:8">
      <c r="A53" s="104" t="s">
        <v>392</v>
      </c>
      <c r="B53" s="167">
        <f>SUM(B54:B60)</f>
        <v>0</v>
      </c>
      <c r="C53" s="167">
        <f t="shared" ref="C53:G53" si="17">SUM(C54:C60)</f>
        <v>0</v>
      </c>
      <c r="D53" s="167">
        <f t="shared" si="17"/>
        <v>0</v>
      </c>
      <c r="E53" s="167">
        <f t="shared" si="17"/>
        <v>0</v>
      </c>
      <c r="F53" s="167">
        <f t="shared" si="17"/>
        <v>0</v>
      </c>
      <c r="G53" s="167">
        <f t="shared" si="17"/>
        <v>0</v>
      </c>
    </row>
    <row r="54" spans="1:8">
      <c r="A54" s="134" t="s">
        <v>393</v>
      </c>
      <c r="B54" s="167">
        <v>0</v>
      </c>
      <c r="C54" s="167">
        <v>0</v>
      </c>
      <c r="D54" s="167">
        <f t="shared" ref="D54:D60" si="18">B54+C54</f>
        <v>0</v>
      </c>
      <c r="E54" s="167">
        <v>0</v>
      </c>
      <c r="F54" s="167">
        <v>0</v>
      </c>
      <c r="G54" s="167">
        <f t="shared" ref="G54:G60" si="19">D54-E54</f>
        <v>0</v>
      </c>
      <c r="H54" s="168" t="s">
        <v>716</v>
      </c>
    </row>
    <row r="55" spans="1:8">
      <c r="A55" s="134" t="s">
        <v>394</v>
      </c>
      <c r="B55" s="167">
        <v>0</v>
      </c>
      <c r="C55" s="167">
        <v>0</v>
      </c>
      <c r="D55" s="167">
        <f t="shared" si="18"/>
        <v>0</v>
      </c>
      <c r="E55" s="167">
        <v>0</v>
      </c>
      <c r="F55" s="167">
        <v>0</v>
      </c>
      <c r="G55" s="167">
        <f t="shared" si="19"/>
        <v>0</v>
      </c>
      <c r="H55" s="168" t="s">
        <v>717</v>
      </c>
    </row>
    <row r="56" spans="1:8">
      <c r="A56" s="134" t="s">
        <v>395</v>
      </c>
      <c r="B56" s="167">
        <v>0</v>
      </c>
      <c r="C56" s="167">
        <v>0</v>
      </c>
      <c r="D56" s="167">
        <f t="shared" si="18"/>
        <v>0</v>
      </c>
      <c r="E56" s="167">
        <v>0</v>
      </c>
      <c r="F56" s="167">
        <v>0</v>
      </c>
      <c r="G56" s="167">
        <f t="shared" si="19"/>
        <v>0</v>
      </c>
      <c r="H56" s="168" t="s">
        <v>718</v>
      </c>
    </row>
    <row r="57" spans="1:8">
      <c r="A57" s="135" t="s">
        <v>396</v>
      </c>
      <c r="B57" s="167">
        <v>0</v>
      </c>
      <c r="C57" s="167">
        <v>0</v>
      </c>
      <c r="D57" s="167">
        <f t="shared" si="18"/>
        <v>0</v>
      </c>
      <c r="E57" s="167">
        <v>0</v>
      </c>
      <c r="F57" s="167">
        <v>0</v>
      </c>
      <c r="G57" s="167">
        <f t="shared" si="19"/>
        <v>0</v>
      </c>
      <c r="H57" s="168" t="s">
        <v>719</v>
      </c>
    </row>
    <row r="58" spans="1:8">
      <c r="A58" s="134" t="s">
        <v>397</v>
      </c>
      <c r="B58" s="167">
        <v>0</v>
      </c>
      <c r="C58" s="167">
        <v>0</v>
      </c>
      <c r="D58" s="167">
        <f t="shared" si="18"/>
        <v>0</v>
      </c>
      <c r="E58" s="167">
        <v>0</v>
      </c>
      <c r="F58" s="167">
        <v>0</v>
      </c>
      <c r="G58" s="167">
        <f t="shared" si="19"/>
        <v>0</v>
      </c>
      <c r="H58" s="168" t="s">
        <v>720</v>
      </c>
    </row>
    <row r="59" spans="1:8">
      <c r="A59" s="134" t="s">
        <v>398</v>
      </c>
      <c r="B59" s="167">
        <v>0</v>
      </c>
      <c r="C59" s="167">
        <v>0</v>
      </c>
      <c r="D59" s="167">
        <f t="shared" si="18"/>
        <v>0</v>
      </c>
      <c r="E59" s="167">
        <v>0</v>
      </c>
      <c r="F59" s="167">
        <v>0</v>
      </c>
      <c r="G59" s="167">
        <f t="shared" si="19"/>
        <v>0</v>
      </c>
      <c r="H59" s="168" t="s">
        <v>721</v>
      </c>
    </row>
    <row r="60" spans="1:8">
      <c r="A60" s="134" t="s">
        <v>399</v>
      </c>
      <c r="B60" s="167">
        <v>0</v>
      </c>
      <c r="C60" s="167">
        <v>0</v>
      </c>
      <c r="D60" s="167">
        <f t="shared" si="18"/>
        <v>0</v>
      </c>
      <c r="E60" s="167">
        <v>0</v>
      </c>
      <c r="F60" s="167">
        <v>0</v>
      </c>
      <c r="G60" s="167">
        <f t="shared" si="19"/>
        <v>0</v>
      </c>
      <c r="H60" s="168" t="s">
        <v>722</v>
      </c>
    </row>
    <row r="61" spans="1:8">
      <c r="A61" s="104" t="s">
        <v>400</v>
      </c>
      <c r="B61" s="167">
        <f>SUM(B62:B70)</f>
        <v>0</v>
      </c>
      <c r="C61" s="167">
        <f t="shared" ref="C61:G61" si="20">SUM(C62:C70)</f>
        <v>0</v>
      </c>
      <c r="D61" s="167">
        <f t="shared" si="20"/>
        <v>0</v>
      </c>
      <c r="E61" s="167">
        <f t="shared" si="20"/>
        <v>0</v>
      </c>
      <c r="F61" s="167">
        <f t="shared" si="20"/>
        <v>0</v>
      </c>
      <c r="G61" s="167">
        <f t="shared" si="20"/>
        <v>0</v>
      </c>
    </row>
    <row r="62" spans="1:8">
      <c r="A62" s="134" t="s">
        <v>401</v>
      </c>
      <c r="B62" s="167">
        <v>0</v>
      </c>
      <c r="C62" s="167">
        <v>0</v>
      </c>
      <c r="D62" s="167">
        <f t="shared" ref="D62:D70" si="21">B62+C62</f>
        <v>0</v>
      </c>
      <c r="E62" s="167">
        <v>0</v>
      </c>
      <c r="F62" s="167">
        <v>0</v>
      </c>
      <c r="G62" s="167">
        <f t="shared" ref="G62:G70" si="22">D62-E62</f>
        <v>0</v>
      </c>
      <c r="H62" s="168" t="s">
        <v>723</v>
      </c>
    </row>
    <row r="63" spans="1:8">
      <c r="A63" s="134" t="s">
        <v>402</v>
      </c>
      <c r="B63" s="167">
        <v>0</v>
      </c>
      <c r="C63" s="167">
        <v>0</v>
      </c>
      <c r="D63" s="167">
        <f t="shared" si="21"/>
        <v>0</v>
      </c>
      <c r="E63" s="167">
        <v>0</v>
      </c>
      <c r="F63" s="167">
        <v>0</v>
      </c>
      <c r="G63" s="167">
        <f t="shared" si="22"/>
        <v>0</v>
      </c>
      <c r="H63" s="168" t="s">
        <v>724</v>
      </c>
    </row>
    <row r="64" spans="1:8">
      <c r="A64" s="134" t="s">
        <v>403</v>
      </c>
      <c r="B64" s="167">
        <v>0</v>
      </c>
      <c r="C64" s="167">
        <v>0</v>
      </c>
      <c r="D64" s="167">
        <f t="shared" si="21"/>
        <v>0</v>
      </c>
      <c r="E64" s="167">
        <v>0</v>
      </c>
      <c r="F64" s="167">
        <v>0</v>
      </c>
      <c r="G64" s="167">
        <f t="shared" si="22"/>
        <v>0</v>
      </c>
      <c r="H64" s="168" t="s">
        <v>725</v>
      </c>
    </row>
    <row r="65" spans="1:8">
      <c r="A65" s="134" t="s">
        <v>404</v>
      </c>
      <c r="B65" s="167">
        <v>0</v>
      </c>
      <c r="C65" s="167">
        <v>0</v>
      </c>
      <c r="D65" s="167">
        <f t="shared" si="21"/>
        <v>0</v>
      </c>
      <c r="E65" s="167">
        <v>0</v>
      </c>
      <c r="F65" s="167">
        <v>0</v>
      </c>
      <c r="G65" s="167">
        <f t="shared" si="22"/>
        <v>0</v>
      </c>
      <c r="H65" s="168" t="s">
        <v>726</v>
      </c>
    </row>
    <row r="66" spans="1:8">
      <c r="A66" s="134" t="s">
        <v>405</v>
      </c>
      <c r="B66" s="167">
        <v>0</v>
      </c>
      <c r="C66" s="167">
        <v>0</v>
      </c>
      <c r="D66" s="167">
        <f t="shared" si="21"/>
        <v>0</v>
      </c>
      <c r="E66" s="167">
        <v>0</v>
      </c>
      <c r="F66" s="167">
        <v>0</v>
      </c>
      <c r="G66" s="167">
        <f t="shared" si="22"/>
        <v>0</v>
      </c>
      <c r="H66" s="168" t="s">
        <v>727</v>
      </c>
    </row>
    <row r="67" spans="1:8">
      <c r="A67" s="134" t="s">
        <v>406</v>
      </c>
      <c r="B67" s="167">
        <v>0</v>
      </c>
      <c r="C67" s="167">
        <v>0</v>
      </c>
      <c r="D67" s="167">
        <f t="shared" si="21"/>
        <v>0</v>
      </c>
      <c r="E67" s="167">
        <v>0</v>
      </c>
      <c r="F67" s="167">
        <v>0</v>
      </c>
      <c r="G67" s="167">
        <f t="shared" si="22"/>
        <v>0</v>
      </c>
      <c r="H67" s="168" t="s">
        <v>728</v>
      </c>
    </row>
    <row r="68" spans="1:8">
      <c r="A68" s="134" t="s">
        <v>407</v>
      </c>
      <c r="B68" s="167">
        <v>0</v>
      </c>
      <c r="C68" s="167">
        <v>0</v>
      </c>
      <c r="D68" s="167">
        <f t="shared" si="21"/>
        <v>0</v>
      </c>
      <c r="E68" s="167">
        <v>0</v>
      </c>
      <c r="F68" s="167">
        <v>0</v>
      </c>
      <c r="G68" s="167">
        <f t="shared" si="22"/>
        <v>0</v>
      </c>
      <c r="H68" s="168" t="s">
        <v>729</v>
      </c>
    </row>
    <row r="69" spans="1:8">
      <c r="A69" s="134" t="s">
        <v>408</v>
      </c>
      <c r="B69" s="167">
        <v>0</v>
      </c>
      <c r="C69" s="167">
        <v>0</v>
      </c>
      <c r="D69" s="167">
        <f t="shared" si="21"/>
        <v>0</v>
      </c>
      <c r="E69" s="167">
        <v>0</v>
      </c>
      <c r="F69" s="167">
        <v>0</v>
      </c>
      <c r="G69" s="167">
        <f t="shared" si="22"/>
        <v>0</v>
      </c>
      <c r="H69" s="168" t="s">
        <v>730</v>
      </c>
    </row>
    <row r="70" spans="1:8">
      <c r="A70" s="134" t="s">
        <v>409</v>
      </c>
      <c r="B70" s="167">
        <v>0</v>
      </c>
      <c r="C70" s="167">
        <v>0</v>
      </c>
      <c r="D70" s="167">
        <f t="shared" si="21"/>
        <v>0</v>
      </c>
      <c r="E70" s="167">
        <v>0</v>
      </c>
      <c r="F70" s="167">
        <v>0</v>
      </c>
      <c r="G70" s="167">
        <f t="shared" si="22"/>
        <v>0</v>
      </c>
      <c r="H70" s="168" t="s">
        <v>731</v>
      </c>
    </row>
    <row r="71" spans="1:8">
      <c r="A71" s="169" t="s">
        <v>410</v>
      </c>
      <c r="B71" s="171">
        <f>SUM(B72:B75)</f>
        <v>0</v>
      </c>
      <c r="C71" s="171">
        <f t="shared" ref="C71:G71" si="23">SUM(C72:C75)</f>
        <v>0</v>
      </c>
      <c r="D71" s="171">
        <f t="shared" si="23"/>
        <v>0</v>
      </c>
      <c r="E71" s="171">
        <f t="shared" si="23"/>
        <v>0</v>
      </c>
      <c r="F71" s="171">
        <f t="shared" si="23"/>
        <v>0</v>
      </c>
      <c r="G71" s="171">
        <f t="shared" si="23"/>
        <v>0</v>
      </c>
    </row>
    <row r="72" spans="1:8">
      <c r="A72" s="134" t="s">
        <v>411</v>
      </c>
      <c r="B72" s="167">
        <v>0</v>
      </c>
      <c r="C72" s="167">
        <v>0</v>
      </c>
      <c r="D72" s="167">
        <f t="shared" ref="D72:D75" si="24">B72+C72</f>
        <v>0</v>
      </c>
      <c r="E72" s="167">
        <v>0</v>
      </c>
      <c r="F72" s="167">
        <v>0</v>
      </c>
      <c r="G72" s="167">
        <f t="shared" ref="G72:G75" si="25">D72-E72</f>
        <v>0</v>
      </c>
      <c r="H72" s="168" t="s">
        <v>732</v>
      </c>
    </row>
    <row r="73" spans="1:8" ht="30">
      <c r="A73" s="134" t="s">
        <v>412</v>
      </c>
      <c r="B73" s="167">
        <v>0</v>
      </c>
      <c r="C73" s="167">
        <v>0</v>
      </c>
      <c r="D73" s="167">
        <f t="shared" si="24"/>
        <v>0</v>
      </c>
      <c r="E73" s="167">
        <v>0</v>
      </c>
      <c r="F73" s="167">
        <v>0</v>
      </c>
      <c r="G73" s="167">
        <f t="shared" si="25"/>
        <v>0</v>
      </c>
      <c r="H73" s="168" t="s">
        <v>733</v>
      </c>
    </row>
    <row r="74" spans="1:8">
      <c r="A74" s="134" t="s">
        <v>413</v>
      </c>
      <c r="B74" s="167">
        <v>0</v>
      </c>
      <c r="C74" s="167">
        <v>0</v>
      </c>
      <c r="D74" s="167">
        <f t="shared" si="24"/>
        <v>0</v>
      </c>
      <c r="E74" s="167">
        <v>0</v>
      </c>
      <c r="F74" s="167">
        <v>0</v>
      </c>
      <c r="G74" s="167">
        <f t="shared" si="25"/>
        <v>0</v>
      </c>
      <c r="H74" s="168" t="s">
        <v>734</v>
      </c>
    </row>
    <row r="75" spans="1:8">
      <c r="A75" s="134" t="s">
        <v>414</v>
      </c>
      <c r="B75" s="167">
        <v>0</v>
      </c>
      <c r="C75" s="167">
        <v>0</v>
      </c>
      <c r="D75" s="167">
        <f t="shared" si="24"/>
        <v>0</v>
      </c>
      <c r="E75" s="167">
        <v>0</v>
      </c>
      <c r="F75" s="167">
        <v>0</v>
      </c>
      <c r="G75" s="167">
        <f t="shared" si="25"/>
        <v>0</v>
      </c>
      <c r="H75" s="168" t="s">
        <v>735</v>
      </c>
    </row>
    <row r="76" spans="1:8">
      <c r="A76" s="47"/>
      <c r="B76" s="172"/>
      <c r="C76" s="172"/>
      <c r="D76" s="172"/>
      <c r="E76" s="172"/>
      <c r="F76" s="172"/>
      <c r="G76" s="172"/>
    </row>
    <row r="77" spans="1:8">
      <c r="A77" s="56" t="s">
        <v>366</v>
      </c>
      <c r="B77" s="170">
        <f>B9+B43</f>
        <v>16590200.679999998</v>
      </c>
      <c r="C77" s="170">
        <f t="shared" ref="C77:G77" si="26">C9+C43</f>
        <v>7212964.8399999999</v>
      </c>
      <c r="D77" s="170">
        <f t="shared" si="26"/>
        <v>23803165.520000003</v>
      </c>
      <c r="E77" s="170">
        <f t="shared" si="26"/>
        <v>16353153.489999998</v>
      </c>
      <c r="F77" s="170">
        <f t="shared" si="26"/>
        <v>16353153.489999998</v>
      </c>
      <c r="G77" s="170">
        <f t="shared" si="26"/>
        <v>7450012.0300000003</v>
      </c>
    </row>
    <row r="78" spans="1:8">
      <c r="A78" s="101"/>
      <c r="B78" s="173"/>
      <c r="C78" s="173"/>
      <c r="D78" s="173"/>
      <c r="E78" s="173"/>
      <c r="F78" s="173"/>
      <c r="G78" s="173"/>
    </row>
    <row r="79" spans="1:8">
      <c r="A79" t="s">
        <v>528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5"/>
  <sheetViews>
    <sheetView showGridLines="0" zoomScale="75" zoomScaleNormal="75" workbookViewId="0">
      <selection activeCell="A9" sqref="A9"/>
    </sheetView>
  </sheetViews>
  <sheetFormatPr baseColWidth="10" defaultColWidth="11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33.6" customHeight="1">
      <c r="A1" s="224" t="s">
        <v>416</v>
      </c>
      <c r="B1" s="221"/>
      <c r="C1" s="221"/>
      <c r="D1" s="221"/>
      <c r="E1" s="221"/>
      <c r="F1" s="221"/>
      <c r="G1" s="221"/>
    </row>
    <row r="2" spans="1:7">
      <c r="A2" s="203" t="s">
        <v>529</v>
      </c>
      <c r="B2" s="204"/>
      <c r="C2" s="204"/>
      <c r="D2" s="204"/>
      <c r="E2" s="204"/>
      <c r="F2" s="204"/>
      <c r="G2" s="205"/>
    </row>
    <row r="3" spans="1:7">
      <c r="A3" s="206" t="s">
        <v>284</v>
      </c>
      <c r="B3" s="207"/>
      <c r="C3" s="207"/>
      <c r="D3" s="207"/>
      <c r="E3" s="207"/>
      <c r="F3" s="207"/>
      <c r="G3" s="208"/>
    </row>
    <row r="4" spans="1:7">
      <c r="A4" s="206" t="s">
        <v>417</v>
      </c>
      <c r="B4" s="207"/>
      <c r="C4" s="207"/>
      <c r="D4" s="207"/>
      <c r="E4" s="207"/>
      <c r="F4" s="207"/>
      <c r="G4" s="208"/>
    </row>
    <row r="5" spans="1:7">
      <c r="A5" s="206" t="s">
        <v>544</v>
      </c>
      <c r="B5" s="207"/>
      <c r="C5" s="207"/>
      <c r="D5" s="207"/>
      <c r="E5" s="207"/>
      <c r="F5" s="207"/>
      <c r="G5" s="208"/>
    </row>
    <row r="6" spans="1:7">
      <c r="A6" s="209" t="s">
        <v>2</v>
      </c>
      <c r="B6" s="210"/>
      <c r="C6" s="210"/>
      <c r="D6" s="210"/>
      <c r="E6" s="210"/>
      <c r="F6" s="210"/>
      <c r="G6" s="211"/>
    </row>
    <row r="7" spans="1:7">
      <c r="A7" s="218" t="s">
        <v>5</v>
      </c>
      <c r="B7" s="222" t="s">
        <v>286</v>
      </c>
      <c r="C7" s="222"/>
      <c r="D7" s="222"/>
      <c r="E7" s="222"/>
      <c r="F7" s="222"/>
      <c r="G7" s="222" t="s">
        <v>287</v>
      </c>
    </row>
    <row r="8" spans="1:7" ht="30">
      <c r="A8" s="226"/>
      <c r="B8" s="71" t="s">
        <v>192</v>
      </c>
      <c r="C8" s="174" t="s">
        <v>381</v>
      </c>
      <c r="D8" s="174" t="s">
        <v>219</v>
      </c>
      <c r="E8" s="174" t="s">
        <v>177</v>
      </c>
      <c r="F8" s="174" t="s">
        <v>193</v>
      </c>
      <c r="G8" s="235"/>
    </row>
    <row r="9" spans="1:7" ht="15.75" customHeight="1">
      <c r="A9" s="128" t="s">
        <v>418</v>
      </c>
      <c r="B9" s="175">
        <f>B10+B11+B12+B15+B16+B19</f>
        <v>12094515.66</v>
      </c>
      <c r="C9" s="175">
        <f t="shared" ref="C9:G9" si="0">C10+C11+C12+C15+C16+C19</f>
        <v>-0.8</v>
      </c>
      <c r="D9" s="175">
        <f t="shared" si="0"/>
        <v>12094514.859999999</v>
      </c>
      <c r="E9" s="175">
        <f t="shared" si="0"/>
        <v>7976858.1200000001</v>
      </c>
      <c r="F9" s="175">
        <f t="shared" si="0"/>
        <v>7976858.1200000001</v>
      </c>
      <c r="G9" s="175">
        <f t="shared" si="0"/>
        <v>4117656.7399999993</v>
      </c>
    </row>
    <row r="10" spans="1:7">
      <c r="A10" s="104" t="s">
        <v>419</v>
      </c>
      <c r="B10" s="176">
        <v>12094515.66</v>
      </c>
      <c r="C10" s="176">
        <v>-0.8</v>
      </c>
      <c r="D10" s="176">
        <f>B10+C10</f>
        <v>12094514.859999999</v>
      </c>
      <c r="E10" s="176">
        <v>7976858.1200000001</v>
      </c>
      <c r="F10" s="176">
        <v>7976858.1200000001</v>
      </c>
      <c r="G10" s="176">
        <f>D10-E10</f>
        <v>4117656.7399999993</v>
      </c>
    </row>
    <row r="11" spans="1:7" ht="15.75" customHeight="1">
      <c r="A11" s="104" t="s">
        <v>420</v>
      </c>
      <c r="B11" s="176">
        <v>0</v>
      </c>
      <c r="C11" s="176">
        <v>0</v>
      </c>
      <c r="D11" s="176">
        <f>B11+C11</f>
        <v>0</v>
      </c>
      <c r="E11" s="176">
        <v>0</v>
      </c>
      <c r="F11" s="176">
        <v>0</v>
      </c>
      <c r="G11" s="176">
        <f>D11-E11</f>
        <v>0</v>
      </c>
    </row>
    <row r="12" spans="1:7">
      <c r="A12" s="104" t="s">
        <v>421</v>
      </c>
      <c r="B12" s="176">
        <f>B13+B14</f>
        <v>0</v>
      </c>
      <c r="C12" s="176">
        <f t="shared" ref="C12:G12" si="1">C13+C14</f>
        <v>0</v>
      </c>
      <c r="D12" s="176">
        <f t="shared" si="1"/>
        <v>0</v>
      </c>
      <c r="E12" s="176">
        <f t="shared" si="1"/>
        <v>0</v>
      </c>
      <c r="F12" s="176">
        <f t="shared" si="1"/>
        <v>0</v>
      </c>
      <c r="G12" s="176">
        <f t="shared" si="1"/>
        <v>0</v>
      </c>
    </row>
    <row r="13" spans="1:7">
      <c r="A13" s="132" t="s">
        <v>422</v>
      </c>
      <c r="B13" s="176">
        <v>0</v>
      </c>
      <c r="C13" s="176">
        <v>0</v>
      </c>
      <c r="D13" s="176">
        <f>B13+C13</f>
        <v>0</v>
      </c>
      <c r="E13" s="176">
        <v>0</v>
      </c>
      <c r="F13" s="176">
        <v>0</v>
      </c>
      <c r="G13" s="176">
        <f>D13-E13</f>
        <v>0</v>
      </c>
    </row>
    <row r="14" spans="1:7">
      <c r="A14" s="132" t="s">
        <v>423</v>
      </c>
      <c r="B14" s="176">
        <v>0</v>
      </c>
      <c r="C14" s="176">
        <v>0</v>
      </c>
      <c r="D14" s="176">
        <f>B14+C14</f>
        <v>0</v>
      </c>
      <c r="E14" s="176">
        <v>0</v>
      </c>
      <c r="F14" s="176">
        <v>0</v>
      </c>
      <c r="G14" s="176">
        <f>D14-E14</f>
        <v>0</v>
      </c>
    </row>
    <row r="15" spans="1:7">
      <c r="A15" s="104" t="s">
        <v>424</v>
      </c>
      <c r="B15" s="176">
        <v>0</v>
      </c>
      <c r="C15" s="176">
        <v>0</v>
      </c>
      <c r="D15" s="176">
        <f>B15+C15</f>
        <v>0</v>
      </c>
      <c r="E15" s="176">
        <v>0</v>
      </c>
      <c r="F15" s="176">
        <v>0</v>
      </c>
      <c r="G15" s="176">
        <f>D15-E15</f>
        <v>0</v>
      </c>
    </row>
    <row r="16" spans="1:7" ht="30">
      <c r="A16" s="169" t="s">
        <v>425</v>
      </c>
      <c r="B16" s="176">
        <f>B17+B18</f>
        <v>0</v>
      </c>
      <c r="C16" s="176">
        <f t="shared" ref="C16:G16" si="2">C17+C18</f>
        <v>0</v>
      </c>
      <c r="D16" s="176">
        <f t="shared" si="2"/>
        <v>0</v>
      </c>
      <c r="E16" s="176">
        <f t="shared" si="2"/>
        <v>0</v>
      </c>
      <c r="F16" s="176">
        <f t="shared" si="2"/>
        <v>0</v>
      </c>
      <c r="G16" s="176">
        <f t="shared" si="2"/>
        <v>0</v>
      </c>
    </row>
    <row r="17" spans="1:7">
      <c r="A17" s="132" t="s">
        <v>426</v>
      </c>
      <c r="B17" s="176">
        <v>0</v>
      </c>
      <c r="C17" s="176">
        <v>0</v>
      </c>
      <c r="D17" s="176">
        <f>B17+C17</f>
        <v>0</v>
      </c>
      <c r="E17" s="176">
        <v>0</v>
      </c>
      <c r="F17" s="176">
        <v>0</v>
      </c>
      <c r="G17" s="176">
        <f>D17-E17</f>
        <v>0</v>
      </c>
    </row>
    <row r="18" spans="1:7">
      <c r="A18" s="132" t="s">
        <v>427</v>
      </c>
      <c r="B18" s="176">
        <v>0</v>
      </c>
      <c r="C18" s="176">
        <v>0</v>
      </c>
      <c r="D18" s="176">
        <f>B18+C18</f>
        <v>0</v>
      </c>
      <c r="E18" s="176">
        <v>0</v>
      </c>
      <c r="F18" s="176">
        <v>0</v>
      </c>
      <c r="G18" s="176">
        <f>D18-E18</f>
        <v>0</v>
      </c>
    </row>
    <row r="19" spans="1:7">
      <c r="A19" s="104" t="s">
        <v>428</v>
      </c>
      <c r="B19" s="176">
        <v>0</v>
      </c>
      <c r="C19" s="176">
        <v>0</v>
      </c>
      <c r="D19" s="176">
        <f>B19+C19</f>
        <v>0</v>
      </c>
      <c r="E19" s="176">
        <v>0</v>
      </c>
      <c r="F19" s="176">
        <v>0</v>
      </c>
      <c r="G19" s="176">
        <f>D19-E19</f>
        <v>0</v>
      </c>
    </row>
    <row r="20" spans="1:7">
      <c r="A20" s="47"/>
      <c r="B20" s="177"/>
      <c r="C20" s="177"/>
      <c r="D20" s="177"/>
      <c r="E20" s="177"/>
      <c r="F20" s="177"/>
      <c r="G20" s="177"/>
    </row>
    <row r="21" spans="1:7">
      <c r="A21" s="178" t="s">
        <v>429</v>
      </c>
      <c r="B21" s="175">
        <f>B22+B23+B24+B27+B28+B31</f>
        <v>0</v>
      </c>
      <c r="C21" s="175">
        <f t="shared" ref="C21:G21" si="3">C22+C23+C24+C27+C28+C31</f>
        <v>0</v>
      </c>
      <c r="D21" s="175">
        <f t="shared" si="3"/>
        <v>0</v>
      </c>
      <c r="E21" s="175">
        <f t="shared" si="3"/>
        <v>0</v>
      </c>
      <c r="F21" s="175">
        <f t="shared" si="3"/>
        <v>0</v>
      </c>
      <c r="G21" s="175">
        <f t="shared" si="3"/>
        <v>0</v>
      </c>
    </row>
    <row r="22" spans="1:7">
      <c r="A22" s="104" t="s">
        <v>419</v>
      </c>
      <c r="B22" s="176">
        <v>0</v>
      </c>
      <c r="C22" s="176">
        <v>0</v>
      </c>
      <c r="D22" s="176">
        <f>B22+C22</f>
        <v>0</v>
      </c>
      <c r="E22" s="176">
        <v>0</v>
      </c>
      <c r="F22" s="176">
        <v>0</v>
      </c>
      <c r="G22" s="176">
        <f>D22-E22</f>
        <v>0</v>
      </c>
    </row>
    <row r="23" spans="1:7">
      <c r="A23" s="104" t="s">
        <v>420</v>
      </c>
      <c r="B23" s="176">
        <v>0</v>
      </c>
      <c r="C23" s="176">
        <v>0</v>
      </c>
      <c r="D23" s="176">
        <f>B23+C23</f>
        <v>0</v>
      </c>
      <c r="E23" s="176">
        <v>0</v>
      </c>
      <c r="F23" s="176">
        <v>0</v>
      </c>
      <c r="G23" s="176">
        <f>D23-E23</f>
        <v>0</v>
      </c>
    </row>
    <row r="24" spans="1:7">
      <c r="A24" s="104" t="s">
        <v>421</v>
      </c>
      <c r="B24" s="176">
        <f>B25+B26</f>
        <v>0</v>
      </c>
      <c r="C24" s="176">
        <f>C25+C26</f>
        <v>0</v>
      </c>
      <c r="D24" s="176">
        <f>D25+D26</f>
        <v>0</v>
      </c>
      <c r="E24" s="176">
        <f t="shared" ref="E24:G24" si="4">E25+E26</f>
        <v>0</v>
      </c>
      <c r="F24" s="176">
        <f t="shared" si="4"/>
        <v>0</v>
      </c>
      <c r="G24" s="176">
        <f t="shared" si="4"/>
        <v>0</v>
      </c>
    </row>
    <row r="25" spans="1:7">
      <c r="A25" s="132" t="s">
        <v>422</v>
      </c>
      <c r="B25" s="176">
        <v>0</v>
      </c>
      <c r="C25" s="176">
        <v>0</v>
      </c>
      <c r="D25" s="176">
        <f>B25+C25</f>
        <v>0</v>
      </c>
      <c r="E25" s="176">
        <v>0</v>
      </c>
      <c r="F25" s="176">
        <v>0</v>
      </c>
      <c r="G25" s="176">
        <f>D25-E25</f>
        <v>0</v>
      </c>
    </row>
    <row r="26" spans="1:7">
      <c r="A26" s="132" t="s">
        <v>423</v>
      </c>
      <c r="B26" s="176">
        <v>0</v>
      </c>
      <c r="C26" s="176">
        <v>0</v>
      </c>
      <c r="D26" s="176">
        <f>B26+C26</f>
        <v>0</v>
      </c>
      <c r="E26" s="176">
        <v>0</v>
      </c>
      <c r="F26" s="176">
        <v>0</v>
      </c>
      <c r="G26" s="176">
        <f>D26-E26</f>
        <v>0</v>
      </c>
    </row>
    <row r="27" spans="1:7">
      <c r="A27" s="104" t="s">
        <v>424</v>
      </c>
      <c r="B27" s="176">
        <v>0</v>
      </c>
      <c r="C27" s="176">
        <v>0</v>
      </c>
      <c r="D27" s="176">
        <f>B27+C27</f>
        <v>0</v>
      </c>
      <c r="E27" s="176">
        <v>0</v>
      </c>
      <c r="F27" s="176">
        <v>0</v>
      </c>
      <c r="G27" s="176">
        <f>D27-E27</f>
        <v>0</v>
      </c>
    </row>
    <row r="28" spans="1:7" ht="30">
      <c r="A28" s="169" t="s">
        <v>425</v>
      </c>
      <c r="B28" s="176">
        <f>B29+B30</f>
        <v>0</v>
      </c>
      <c r="C28" s="176">
        <f t="shared" ref="C28:G28" si="5">C29+C30</f>
        <v>0</v>
      </c>
      <c r="D28" s="176">
        <f t="shared" si="5"/>
        <v>0</v>
      </c>
      <c r="E28" s="176">
        <f t="shared" si="5"/>
        <v>0</v>
      </c>
      <c r="F28" s="176">
        <f t="shared" si="5"/>
        <v>0</v>
      </c>
      <c r="G28" s="176">
        <f t="shared" si="5"/>
        <v>0</v>
      </c>
    </row>
    <row r="29" spans="1:7">
      <c r="A29" s="132" t="s">
        <v>426</v>
      </c>
      <c r="B29" s="176">
        <v>0</v>
      </c>
      <c r="C29" s="176">
        <v>0</v>
      </c>
      <c r="D29" s="176">
        <f>B29+C29</f>
        <v>0</v>
      </c>
      <c r="E29" s="176">
        <v>0</v>
      </c>
      <c r="F29" s="176">
        <v>0</v>
      </c>
      <c r="G29" s="176">
        <f>D29-E29</f>
        <v>0</v>
      </c>
    </row>
    <row r="30" spans="1:7">
      <c r="A30" s="132" t="s">
        <v>427</v>
      </c>
      <c r="B30" s="176">
        <v>0</v>
      </c>
      <c r="C30" s="176">
        <v>0</v>
      </c>
      <c r="D30" s="176">
        <f>B30+C30</f>
        <v>0</v>
      </c>
      <c r="E30" s="176">
        <v>0</v>
      </c>
      <c r="F30" s="176">
        <v>0</v>
      </c>
      <c r="G30" s="176">
        <f>D30-E30</f>
        <v>0</v>
      </c>
    </row>
    <row r="31" spans="1:7">
      <c r="A31" s="104" t="s">
        <v>428</v>
      </c>
      <c r="B31" s="176">
        <v>0</v>
      </c>
      <c r="C31" s="176">
        <v>0</v>
      </c>
      <c r="D31" s="176">
        <f>B31+C31</f>
        <v>0</v>
      </c>
      <c r="E31" s="176">
        <v>0</v>
      </c>
      <c r="F31" s="176">
        <v>0</v>
      </c>
      <c r="G31" s="176">
        <f>D31-E31</f>
        <v>0</v>
      </c>
    </row>
    <row r="32" spans="1:7">
      <c r="A32" s="47"/>
      <c r="B32" s="177"/>
      <c r="C32" s="177"/>
      <c r="D32" s="177"/>
      <c r="E32" s="177"/>
      <c r="F32" s="177"/>
      <c r="G32" s="177"/>
    </row>
    <row r="33" spans="1:7" ht="14.45" customHeight="1">
      <c r="A33" s="56" t="s">
        <v>430</v>
      </c>
      <c r="B33" s="175">
        <f>B9+B21</f>
        <v>12094515.66</v>
      </c>
      <c r="C33" s="175">
        <f t="shared" ref="C33:G33" si="6">C9+C21</f>
        <v>-0.8</v>
      </c>
      <c r="D33" s="175">
        <f t="shared" si="6"/>
        <v>12094514.859999999</v>
      </c>
      <c r="E33" s="175">
        <f t="shared" si="6"/>
        <v>7976858.1200000001</v>
      </c>
      <c r="F33" s="175">
        <f t="shared" si="6"/>
        <v>7976858.1200000001</v>
      </c>
      <c r="G33" s="175">
        <f t="shared" si="6"/>
        <v>4117656.7399999993</v>
      </c>
    </row>
    <row r="34" spans="1:7" ht="14.45" customHeight="1">
      <c r="A34" s="101"/>
      <c r="B34" s="179"/>
      <c r="C34" s="179"/>
      <c r="D34" s="179"/>
      <c r="E34" s="179"/>
      <c r="F34" s="179"/>
      <c r="G34" s="179"/>
    </row>
    <row r="35" spans="1:7">
      <c r="A35" t="s">
        <v>528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A7" sqref="A7"/>
    </sheetView>
  </sheetViews>
  <sheetFormatPr baseColWidth="10" defaultColWidth="11" defaultRowHeight="1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>
      <c r="A1" s="242" t="s">
        <v>431</v>
      </c>
      <c r="B1" s="243"/>
      <c r="C1" s="243"/>
      <c r="D1" s="243"/>
      <c r="E1" s="243"/>
      <c r="F1" s="243"/>
      <c r="G1" s="244"/>
    </row>
    <row r="2" spans="1:7">
      <c r="A2" s="245" t="str">
        <f>'Formato 1'!A2</f>
        <v xml:space="preserve"> Sistema para el Desarrollo Integral de la Familia del Municipio de Valle de Santiago, Gto.</v>
      </c>
      <c r="B2" s="246"/>
      <c r="C2" s="246"/>
      <c r="D2" s="246"/>
      <c r="E2" s="246"/>
      <c r="F2" s="246"/>
      <c r="G2" s="247"/>
    </row>
    <row r="3" spans="1:7">
      <c r="A3" s="236" t="s">
        <v>432</v>
      </c>
      <c r="B3" s="237"/>
      <c r="C3" s="237"/>
      <c r="D3" s="237"/>
      <c r="E3" s="237"/>
      <c r="F3" s="237"/>
      <c r="G3" s="238"/>
    </row>
    <row r="4" spans="1:7">
      <c r="A4" s="236" t="s">
        <v>2</v>
      </c>
      <c r="B4" s="237"/>
      <c r="C4" s="237"/>
      <c r="D4" s="237"/>
      <c r="E4" s="237"/>
      <c r="F4" s="237"/>
      <c r="G4" s="238"/>
    </row>
    <row r="5" spans="1:7">
      <c r="A5" s="239" t="s">
        <v>433</v>
      </c>
      <c r="B5" s="240"/>
      <c r="C5" s="240"/>
      <c r="D5" s="240"/>
      <c r="E5" s="240"/>
      <c r="F5" s="240"/>
      <c r="G5" s="241"/>
    </row>
    <row r="6" spans="1:7">
      <c r="A6" s="22" t="s">
        <v>5</v>
      </c>
      <c r="B6" s="2">
        <v>2026</v>
      </c>
      <c r="C6" s="5">
        <f>B6+1</f>
        <v>2027</v>
      </c>
      <c r="D6" s="5">
        <f t="shared" ref="D6:G6" si="0">C6+1</f>
        <v>2028</v>
      </c>
      <c r="E6" s="5">
        <f t="shared" si="0"/>
        <v>2029</v>
      </c>
      <c r="F6" s="5">
        <f t="shared" si="0"/>
        <v>2030</v>
      </c>
      <c r="G6" s="5">
        <f t="shared" si="0"/>
        <v>2031</v>
      </c>
    </row>
    <row r="7" spans="1:7" ht="15.75" customHeight="1">
      <c r="A7" s="4" t="s">
        <v>434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</row>
    <row r="8" spans="1:7">
      <c r="A8" s="9" t="s">
        <v>435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ht="15.75" customHeight="1">
      <c r="A9" s="9" t="s">
        <v>436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>
      <c r="A10" s="9" t="s">
        <v>437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>
      <c r="A11" s="9" t="s">
        <v>438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>
      <c r="A12" s="9" t="s">
        <v>439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9" t="s">
        <v>440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>
      <c r="A14" s="10" t="s">
        <v>441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7">
      <c r="A15" s="9" t="s">
        <v>442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7">
      <c r="A16" s="9" t="s">
        <v>443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>
      <c r="A17" s="9" t="s">
        <v>444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>
      <c r="A18" s="9" t="s">
        <v>445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>
      <c r="A19" s="19" t="s">
        <v>446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</row>
    <row r="20" spans="1:7">
      <c r="A20" s="9" t="s">
        <v>447</v>
      </c>
      <c r="B20" s="14"/>
      <c r="C20" s="14"/>
      <c r="D20" s="14"/>
      <c r="E20" s="14"/>
      <c r="F20" s="14"/>
      <c r="G20" s="14"/>
    </row>
    <row r="21" spans="1:7">
      <c r="A21" s="1" t="s">
        <v>448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7">
      <c r="A22" s="9" t="s">
        <v>449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>
      <c r="A23" s="9" t="s">
        <v>450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>
      <c r="A24" s="9" t="s">
        <v>451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ht="30">
      <c r="A25" s="10" t="s">
        <v>452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>
      <c r="A26" s="10" t="s">
        <v>453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>
      <c r="A27" s="16" t="s">
        <v>447</v>
      </c>
      <c r="B27" s="15"/>
      <c r="C27" s="15"/>
      <c r="D27" s="15"/>
      <c r="E27" s="15"/>
      <c r="F27" s="15"/>
      <c r="G27" s="15"/>
    </row>
    <row r="28" spans="1:7">
      <c r="A28" s="1" t="s">
        <v>454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7">
      <c r="A29" s="9" t="s">
        <v>455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">
      <c r="A30" s="6" t="s">
        <v>447</v>
      </c>
      <c r="B30" s="17"/>
      <c r="C30" s="17"/>
      <c r="D30" s="17"/>
      <c r="E30" s="17"/>
      <c r="F30" s="17"/>
      <c r="G30" s="17"/>
    </row>
    <row r="31" spans="1:7" ht="14.45" customHeight="1">
      <c r="A31" s="1" t="s">
        <v>456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</row>
    <row r="32" spans="1:7" ht="14.45" customHeight="1">
      <c r="A32" s="6"/>
      <c r="B32" s="23"/>
      <c r="C32" s="23"/>
      <c r="D32" s="23"/>
      <c r="E32" s="23"/>
      <c r="F32" s="23"/>
      <c r="G32" s="23"/>
    </row>
    <row r="33" spans="1:7">
      <c r="A33" s="26" t="s">
        <v>279</v>
      </c>
      <c r="B33" s="7"/>
      <c r="C33" s="7"/>
      <c r="D33" s="7"/>
      <c r="E33" s="7"/>
      <c r="F33" s="7"/>
      <c r="G33" s="7"/>
    </row>
    <row r="34" spans="1:7" ht="30">
      <c r="A34" s="24" t="s">
        <v>457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ht="30">
      <c r="A35" s="24" t="s">
        <v>281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>
      <c r="A36" s="26" t="s">
        <v>458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</row>
    <row r="37" spans="1:7">
      <c r="A37" s="8"/>
      <c r="B37" s="8"/>
      <c r="C37" s="8"/>
      <c r="D37" s="8"/>
      <c r="E37" s="8"/>
      <c r="F37" s="8"/>
      <c r="G37" s="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>
      <c r="A1" s="242" t="s">
        <v>459</v>
      </c>
      <c r="B1" s="243"/>
      <c r="C1" s="243"/>
      <c r="D1" s="243"/>
      <c r="E1" s="243"/>
      <c r="F1" s="243"/>
      <c r="G1" s="244"/>
    </row>
    <row r="2" spans="1:7">
      <c r="A2" s="245" t="str">
        <f>'Formato 1'!A2</f>
        <v xml:space="preserve"> Sistema para el Desarrollo Integral de la Familia del Municipio de Valle de Santiago, Gto.</v>
      </c>
      <c r="B2" s="246"/>
      <c r="C2" s="246"/>
      <c r="D2" s="246"/>
      <c r="E2" s="246"/>
      <c r="F2" s="246"/>
      <c r="G2" s="247"/>
    </row>
    <row r="3" spans="1:7">
      <c r="A3" s="236" t="s">
        <v>460</v>
      </c>
      <c r="B3" s="237"/>
      <c r="C3" s="237"/>
      <c r="D3" s="237"/>
      <c r="E3" s="237"/>
      <c r="F3" s="237"/>
      <c r="G3" s="238"/>
    </row>
    <row r="4" spans="1:7">
      <c r="A4" s="236" t="s">
        <v>2</v>
      </c>
      <c r="B4" s="237"/>
      <c r="C4" s="237"/>
      <c r="D4" s="237"/>
      <c r="E4" s="237"/>
      <c r="F4" s="237"/>
      <c r="G4" s="238"/>
    </row>
    <row r="5" spans="1:7">
      <c r="A5" s="239" t="s">
        <v>433</v>
      </c>
      <c r="B5" s="240"/>
      <c r="C5" s="240"/>
      <c r="D5" s="240"/>
      <c r="E5" s="240"/>
      <c r="F5" s="240"/>
      <c r="G5" s="241"/>
    </row>
    <row r="6" spans="1:7">
      <c r="A6" s="22" t="s">
        <v>5</v>
      </c>
      <c r="B6" s="2">
        <v>2026</v>
      </c>
      <c r="C6" s="5">
        <f>B6+1</f>
        <v>2027</v>
      </c>
      <c r="D6" s="5">
        <f t="shared" ref="D6:G6" si="0">C6+1</f>
        <v>2028</v>
      </c>
      <c r="E6" s="5">
        <f t="shared" si="0"/>
        <v>2029</v>
      </c>
      <c r="F6" s="5">
        <f t="shared" si="0"/>
        <v>2030</v>
      </c>
      <c r="G6" s="5">
        <f t="shared" si="0"/>
        <v>2031</v>
      </c>
    </row>
    <row r="7" spans="1:7" ht="15.75" customHeight="1">
      <c r="A7" s="4" t="s">
        <v>461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</row>
    <row r="8" spans="1:7">
      <c r="A8" s="9" t="s">
        <v>462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ht="15.75" customHeight="1">
      <c r="A9" s="9" t="s">
        <v>463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>
      <c r="A10" s="9" t="s">
        <v>464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>
      <c r="A11" s="9" t="s">
        <v>465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>
      <c r="A12" s="9" t="s">
        <v>466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9" t="s">
        <v>467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>
      <c r="A14" s="10" t="s">
        <v>468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7">
      <c r="A15" s="9" t="s">
        <v>469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7">
      <c r="A16" s="9" t="s">
        <v>470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>
      <c r="A17" s="9"/>
      <c r="B17" s="14"/>
      <c r="C17" s="14"/>
      <c r="D17" s="14"/>
      <c r="E17" s="14"/>
      <c r="F17" s="14"/>
      <c r="G17" s="14"/>
    </row>
    <row r="18" spans="1:7">
      <c r="A18" s="1" t="s">
        <v>471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</row>
    <row r="19" spans="1:7">
      <c r="A19" s="9" t="s">
        <v>462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>
      <c r="A20" s="9" t="s">
        <v>463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>
      <c r="A21" s="9" t="s">
        <v>464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>
      <c r="A22" s="9" t="s">
        <v>465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>
      <c r="A23" s="10" t="s">
        <v>466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>
      <c r="A24" s="10" t="s">
        <v>467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>
      <c r="A25" s="10" t="s">
        <v>468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>
      <c r="A26" s="10" t="s">
        <v>472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>
      <c r="A27" s="10" t="s">
        <v>470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>
      <c r="A28" s="6" t="s">
        <v>447</v>
      </c>
      <c r="B28" s="17"/>
      <c r="C28" s="17"/>
      <c r="D28" s="17"/>
      <c r="E28" s="17"/>
      <c r="F28" s="17"/>
      <c r="G28" s="17"/>
    </row>
    <row r="29" spans="1:7" ht="14.45" customHeight="1">
      <c r="A29" s="1" t="s">
        <v>473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>
      <c r="A30" s="8"/>
      <c r="B30" s="8"/>
      <c r="C30" s="8"/>
      <c r="D30" s="8"/>
      <c r="E30" s="8"/>
      <c r="F30" s="8"/>
      <c r="G30" s="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41"/>
  <sheetViews>
    <sheetView showGridLines="0" zoomScale="80" zoomScaleNormal="80" workbookViewId="0">
      <selection activeCell="A5" sqref="A5"/>
    </sheetView>
  </sheetViews>
  <sheetFormatPr baseColWidth="10" defaultColWidth="11.42578125" defaultRowHeight="15"/>
  <cols>
    <col min="1" max="1" width="103" customWidth="1"/>
    <col min="2" max="7" width="20.7109375" customWidth="1"/>
  </cols>
  <sheetData>
    <row r="1" spans="1:7">
      <c r="A1" s="180" t="s">
        <v>474</v>
      </c>
    </row>
    <row r="2" spans="1:7">
      <c r="A2" s="203" t="s">
        <v>736</v>
      </c>
      <c r="B2" s="204"/>
      <c r="C2" s="204"/>
      <c r="D2" s="204"/>
      <c r="E2" s="204"/>
      <c r="F2" s="204"/>
      <c r="G2" s="205"/>
    </row>
    <row r="3" spans="1:7">
      <c r="A3" s="206" t="s">
        <v>475</v>
      </c>
      <c r="B3" s="207"/>
      <c r="C3" s="207"/>
      <c r="D3" s="207"/>
      <c r="E3" s="207"/>
      <c r="F3" s="207"/>
      <c r="G3" s="208"/>
    </row>
    <row r="4" spans="1:7">
      <c r="A4" s="209" t="s">
        <v>2</v>
      </c>
      <c r="B4" s="210"/>
      <c r="C4" s="210"/>
      <c r="D4" s="210"/>
      <c r="E4" s="210"/>
      <c r="F4" s="210"/>
      <c r="G4" s="211"/>
    </row>
    <row r="5" spans="1:7">
      <c r="A5" s="251" t="s">
        <v>5</v>
      </c>
      <c r="B5" s="181">
        <v>2021</v>
      </c>
      <c r="C5" s="181">
        <v>2022</v>
      </c>
      <c r="D5" s="181">
        <v>2023</v>
      </c>
      <c r="E5" s="181">
        <v>2024</v>
      </c>
      <c r="F5" s="181">
        <v>2025</v>
      </c>
      <c r="G5" s="182">
        <v>2026</v>
      </c>
    </row>
    <row r="6" spans="1:7" ht="15.75" customHeight="1">
      <c r="A6" s="250" t="s">
        <v>742</v>
      </c>
      <c r="B6" s="183">
        <f>SUM(B7:B18)</f>
        <v>0</v>
      </c>
      <c r="C6" s="183">
        <f t="shared" ref="C6:G6" si="0">SUM(C7:C18)</f>
        <v>0</v>
      </c>
      <c r="D6" s="183">
        <f t="shared" si="0"/>
        <v>17422722.120000001</v>
      </c>
      <c r="E6" s="183">
        <f t="shared" si="0"/>
        <v>18770547.73</v>
      </c>
      <c r="F6" s="183">
        <f t="shared" si="0"/>
        <v>24035027.560000002</v>
      </c>
      <c r="G6" s="183">
        <f t="shared" si="0"/>
        <v>19677775.199999999</v>
      </c>
    </row>
    <row r="7" spans="1:7">
      <c r="A7" s="104" t="s">
        <v>435</v>
      </c>
      <c r="B7" s="184">
        <v>0</v>
      </c>
      <c r="C7" s="184">
        <v>0</v>
      </c>
      <c r="D7" s="184">
        <v>0</v>
      </c>
      <c r="E7" s="184">
        <v>0</v>
      </c>
      <c r="F7" s="184">
        <v>0</v>
      </c>
      <c r="G7" s="184">
        <v>0</v>
      </c>
    </row>
    <row r="8" spans="1:7" ht="15.75" customHeight="1">
      <c r="A8" s="104" t="s">
        <v>436</v>
      </c>
      <c r="B8" s="184">
        <v>0</v>
      </c>
      <c r="C8" s="184">
        <v>0</v>
      </c>
      <c r="D8" s="184">
        <v>0</v>
      </c>
      <c r="E8" s="184">
        <v>0</v>
      </c>
      <c r="F8" s="184">
        <v>0</v>
      </c>
      <c r="G8" s="184">
        <v>0</v>
      </c>
    </row>
    <row r="9" spans="1:7">
      <c r="A9" s="104" t="s">
        <v>437</v>
      </c>
      <c r="B9" s="184">
        <v>0</v>
      </c>
      <c r="C9" s="184">
        <v>0</v>
      </c>
      <c r="D9" s="184">
        <v>0</v>
      </c>
      <c r="E9" s="184">
        <v>0</v>
      </c>
      <c r="F9" s="184">
        <v>0</v>
      </c>
      <c r="G9" s="184">
        <v>0</v>
      </c>
    </row>
    <row r="10" spans="1:7">
      <c r="A10" s="104" t="s">
        <v>438</v>
      </c>
      <c r="B10" s="184">
        <v>0</v>
      </c>
      <c r="C10" s="184">
        <v>0</v>
      </c>
      <c r="D10" s="184">
        <v>0</v>
      </c>
      <c r="E10" s="184">
        <v>0</v>
      </c>
      <c r="F10" s="184">
        <v>0</v>
      </c>
      <c r="G10" s="184">
        <v>0</v>
      </c>
    </row>
    <row r="11" spans="1:7">
      <c r="A11" s="104" t="s">
        <v>439</v>
      </c>
      <c r="B11" s="184">
        <v>0</v>
      </c>
      <c r="C11" s="184">
        <v>0</v>
      </c>
      <c r="D11" s="184">
        <v>96878.28</v>
      </c>
      <c r="E11" s="184">
        <v>38077.21</v>
      </c>
      <c r="F11" s="184">
        <v>0</v>
      </c>
      <c r="G11" s="184">
        <v>0</v>
      </c>
    </row>
    <row r="12" spans="1:7">
      <c r="A12" s="104" t="s">
        <v>440</v>
      </c>
      <c r="B12" s="184">
        <v>0</v>
      </c>
      <c r="C12" s="184">
        <v>0</v>
      </c>
      <c r="D12" s="184">
        <v>0</v>
      </c>
      <c r="E12" s="184">
        <v>0</v>
      </c>
      <c r="F12" s="184">
        <v>0</v>
      </c>
      <c r="G12" s="184">
        <v>0</v>
      </c>
    </row>
    <row r="13" spans="1:7">
      <c r="A13" s="104" t="s">
        <v>441</v>
      </c>
      <c r="B13" s="184">
        <v>0</v>
      </c>
      <c r="C13" s="184">
        <v>0</v>
      </c>
      <c r="D13" s="184">
        <v>858540</v>
      </c>
      <c r="E13" s="184">
        <v>630120</v>
      </c>
      <c r="F13" s="184">
        <v>1219113.78</v>
      </c>
      <c r="G13" s="184">
        <v>1049466.47</v>
      </c>
    </row>
    <row r="14" spans="1:7">
      <c r="A14" s="104" t="s">
        <v>442</v>
      </c>
      <c r="B14" s="184">
        <v>0</v>
      </c>
      <c r="C14" s="184">
        <v>0</v>
      </c>
      <c r="D14" s="184">
        <v>0</v>
      </c>
      <c r="E14" s="184">
        <v>0</v>
      </c>
      <c r="F14" s="184">
        <v>0</v>
      </c>
      <c r="G14" s="184">
        <v>0</v>
      </c>
    </row>
    <row r="15" spans="1:7">
      <c r="A15" s="104" t="s">
        <v>443</v>
      </c>
      <c r="B15" s="184">
        <v>0</v>
      </c>
      <c r="C15" s="184">
        <v>0</v>
      </c>
      <c r="D15" s="184">
        <v>0</v>
      </c>
      <c r="E15" s="184">
        <v>0</v>
      </c>
      <c r="F15" s="184">
        <v>0</v>
      </c>
      <c r="G15" s="184">
        <v>0</v>
      </c>
    </row>
    <row r="16" spans="1:7">
      <c r="A16" s="104" t="s">
        <v>444</v>
      </c>
      <c r="B16" s="184">
        <v>0</v>
      </c>
      <c r="C16" s="184">
        <v>0</v>
      </c>
      <c r="D16" s="184">
        <v>16467303.84</v>
      </c>
      <c r="E16" s="184">
        <v>18102350.52</v>
      </c>
      <c r="F16" s="184">
        <v>22815913.780000001</v>
      </c>
      <c r="G16" s="184">
        <v>18628308.73</v>
      </c>
    </row>
    <row r="17" spans="1:7">
      <c r="A17" s="104" t="s">
        <v>445</v>
      </c>
      <c r="B17" s="184">
        <v>0</v>
      </c>
      <c r="C17" s="184">
        <v>0</v>
      </c>
      <c r="D17" s="184">
        <v>0</v>
      </c>
      <c r="E17" s="184">
        <v>0</v>
      </c>
      <c r="F17" s="184">
        <v>0</v>
      </c>
      <c r="G17" s="184">
        <v>0</v>
      </c>
    </row>
    <row r="18" spans="1:7">
      <c r="A18" s="104" t="s">
        <v>446</v>
      </c>
      <c r="B18" s="185">
        <v>0</v>
      </c>
      <c r="C18" s="185">
        <v>0</v>
      </c>
      <c r="D18" s="185">
        <v>0</v>
      </c>
      <c r="E18" s="185">
        <v>0</v>
      </c>
      <c r="F18" s="185">
        <v>0</v>
      </c>
      <c r="G18" s="185">
        <v>0</v>
      </c>
    </row>
    <row r="19" spans="1:7">
      <c r="A19" s="47"/>
      <c r="B19" s="186"/>
      <c r="C19" s="186"/>
      <c r="D19" s="186"/>
      <c r="E19" s="186"/>
      <c r="F19" s="186"/>
      <c r="G19" s="186"/>
    </row>
    <row r="20" spans="1:7">
      <c r="A20" s="56" t="s">
        <v>476</v>
      </c>
      <c r="B20" s="187">
        <f>SUM(B21:B25)</f>
        <v>0</v>
      </c>
      <c r="C20" s="187">
        <f t="shared" ref="C20:G20" si="1">SUM(C21:C25)</f>
        <v>0</v>
      </c>
      <c r="D20" s="187">
        <f t="shared" si="1"/>
        <v>0</v>
      </c>
      <c r="E20" s="187">
        <f t="shared" si="1"/>
        <v>0</v>
      </c>
      <c r="F20" s="187">
        <f t="shared" si="1"/>
        <v>0</v>
      </c>
      <c r="G20" s="187">
        <f t="shared" si="1"/>
        <v>0</v>
      </c>
    </row>
    <row r="21" spans="1:7">
      <c r="A21" s="104" t="s">
        <v>449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</row>
    <row r="22" spans="1:7">
      <c r="A22" s="104" t="s">
        <v>450</v>
      </c>
      <c r="B22" s="185">
        <v>0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</row>
    <row r="23" spans="1:7">
      <c r="A23" s="104" t="s">
        <v>451</v>
      </c>
      <c r="B23" s="185">
        <v>0</v>
      </c>
      <c r="C23" s="185">
        <v>0</v>
      </c>
      <c r="D23" s="185">
        <v>0</v>
      </c>
      <c r="E23" s="185">
        <v>0</v>
      </c>
      <c r="F23" s="185">
        <v>0</v>
      </c>
      <c r="G23" s="185">
        <v>0</v>
      </c>
    </row>
    <row r="24" spans="1:7">
      <c r="A24" s="104" t="s">
        <v>452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</row>
    <row r="25" spans="1:7">
      <c r="A25" s="104" t="s">
        <v>453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</row>
    <row r="26" spans="1:7">
      <c r="A26" s="47"/>
      <c r="B26" s="186"/>
      <c r="C26" s="186"/>
      <c r="D26" s="186"/>
      <c r="E26" s="186"/>
      <c r="F26" s="186"/>
      <c r="G26" s="186"/>
    </row>
    <row r="27" spans="1:7">
      <c r="A27" s="56" t="s">
        <v>477</v>
      </c>
      <c r="B27" s="187">
        <f>B28</f>
        <v>0</v>
      </c>
      <c r="C27" s="187">
        <f t="shared" ref="C27:G27" si="2">C28</f>
        <v>0</v>
      </c>
      <c r="D27" s="187">
        <f t="shared" si="2"/>
        <v>0</v>
      </c>
      <c r="E27" s="187">
        <f t="shared" si="2"/>
        <v>0</v>
      </c>
      <c r="F27" s="187">
        <f t="shared" si="2"/>
        <v>0</v>
      </c>
      <c r="G27" s="187">
        <f t="shared" si="2"/>
        <v>0</v>
      </c>
    </row>
    <row r="28" spans="1:7">
      <c r="A28" s="104" t="s">
        <v>277</v>
      </c>
      <c r="B28" s="185">
        <v>0</v>
      </c>
      <c r="C28" s="185">
        <v>0</v>
      </c>
      <c r="D28" s="185">
        <v>0</v>
      </c>
      <c r="E28" s="185">
        <v>0</v>
      </c>
      <c r="F28" s="185">
        <v>0</v>
      </c>
      <c r="G28" s="185">
        <v>0</v>
      </c>
    </row>
    <row r="29" spans="1:7">
      <c r="A29" s="47"/>
      <c r="B29" s="186"/>
      <c r="C29" s="186"/>
      <c r="D29" s="186"/>
      <c r="E29" s="186"/>
      <c r="F29" s="186"/>
      <c r="G29" s="186"/>
    </row>
    <row r="30" spans="1:7" ht="14.45" customHeight="1">
      <c r="A30" s="56" t="s">
        <v>478</v>
      </c>
      <c r="B30" s="187">
        <f t="shared" ref="B30:G30" si="3">B6+B20+B27</f>
        <v>0</v>
      </c>
      <c r="C30" s="187">
        <f t="shared" si="3"/>
        <v>0</v>
      </c>
      <c r="D30" s="187">
        <f t="shared" si="3"/>
        <v>17422722.120000001</v>
      </c>
      <c r="E30" s="187">
        <f t="shared" si="3"/>
        <v>18770547.73</v>
      </c>
      <c r="F30" s="187">
        <f t="shared" si="3"/>
        <v>24035027.560000002</v>
      </c>
      <c r="G30" s="187">
        <f t="shared" si="3"/>
        <v>19677775.199999999</v>
      </c>
    </row>
    <row r="31" spans="1:7" ht="14.45" customHeight="1">
      <c r="A31" s="47"/>
      <c r="B31" s="186"/>
      <c r="C31" s="186"/>
      <c r="D31" s="186"/>
      <c r="E31" s="186"/>
      <c r="F31" s="186"/>
      <c r="G31" s="186"/>
    </row>
    <row r="32" spans="1:7">
      <c r="A32" s="56" t="s">
        <v>279</v>
      </c>
      <c r="B32" s="186"/>
      <c r="C32" s="186"/>
      <c r="D32" s="186"/>
      <c r="E32" s="186"/>
      <c r="F32" s="186"/>
      <c r="G32" s="186"/>
    </row>
    <row r="33" spans="1:7">
      <c r="A33" s="136" t="s">
        <v>457</v>
      </c>
      <c r="B33" s="185">
        <v>0</v>
      </c>
      <c r="C33" s="185">
        <v>0</v>
      </c>
      <c r="D33" s="185">
        <v>0</v>
      </c>
      <c r="E33" s="185">
        <v>0</v>
      </c>
      <c r="F33" s="185">
        <v>0</v>
      </c>
      <c r="G33" s="185">
        <v>0</v>
      </c>
    </row>
    <row r="34" spans="1:7">
      <c r="A34" s="136" t="s">
        <v>281</v>
      </c>
      <c r="B34" s="185">
        <v>0</v>
      </c>
      <c r="C34" s="185">
        <v>0</v>
      </c>
      <c r="D34" s="185">
        <v>0</v>
      </c>
      <c r="E34" s="185">
        <v>0</v>
      </c>
      <c r="F34" s="185">
        <v>0</v>
      </c>
      <c r="G34" s="185">
        <v>0</v>
      </c>
    </row>
    <row r="35" spans="1:7">
      <c r="A35" s="56" t="s">
        <v>458</v>
      </c>
      <c r="B35" s="187">
        <f>B33+B34</f>
        <v>0</v>
      </c>
      <c r="C35" s="187">
        <f t="shared" ref="C35:G35" si="4">C33+C34</f>
        <v>0</v>
      </c>
      <c r="D35" s="187">
        <f t="shared" si="4"/>
        <v>0</v>
      </c>
      <c r="E35" s="187">
        <f t="shared" si="4"/>
        <v>0</v>
      </c>
      <c r="F35" s="187">
        <f t="shared" si="4"/>
        <v>0</v>
      </c>
      <c r="G35" s="187">
        <f t="shared" si="4"/>
        <v>0</v>
      </c>
    </row>
    <row r="36" spans="1:7">
      <c r="A36" s="101"/>
      <c r="B36" s="101"/>
      <c r="C36" s="101"/>
      <c r="D36" s="101"/>
      <c r="E36" s="101"/>
      <c r="F36" s="101"/>
      <c r="G36" s="101"/>
    </row>
    <row r="37" spans="1:7">
      <c r="A37" s="11"/>
    </row>
    <row r="38" spans="1:7">
      <c r="A38" s="248" t="s">
        <v>737</v>
      </c>
      <c r="B38" s="248"/>
      <c r="C38" s="248"/>
      <c r="D38" s="248"/>
      <c r="E38" s="248"/>
      <c r="F38" s="248"/>
      <c r="G38" s="248"/>
    </row>
    <row r="39" spans="1:7">
      <c r="A39" s="248" t="s">
        <v>738</v>
      </c>
      <c r="B39" s="248"/>
      <c r="C39" s="248"/>
      <c r="D39" s="248"/>
      <c r="E39" s="248"/>
      <c r="F39" s="248"/>
      <c r="G39" s="248"/>
    </row>
    <row r="41" spans="1:7">
      <c r="A41" t="s">
        <v>528</v>
      </c>
    </row>
  </sheetData>
  <mergeCells count="5">
    <mergeCell ref="A39:G39"/>
    <mergeCell ref="A2:G2"/>
    <mergeCell ref="A3:G3"/>
    <mergeCell ref="A4:G4"/>
    <mergeCell ref="A38:G38"/>
  </mergeCells>
  <dataValidations count="2">
    <dataValidation type="decimal" allowBlank="1" showInputMessage="1" showErrorMessage="1" sqref="B6:G35" xr:uid="{0701E2B4-56C3-441F-B1B7-B7AE087568D0}">
      <formula1>-1.79769313486231E+100</formula1>
      <formula2>1.79769313486231E+100</formula2>
    </dataValidation>
    <dataValidation allowBlank="1" showInputMessage="1" showErrorMessage="1" prompt="Año 5 (c)" sqref="B5:F5" xr:uid="{4455CF21-3BD2-409D-AD6B-AC0E98522472}"/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4"/>
  <sheetViews>
    <sheetView showGridLines="0" zoomScale="75" zoomScaleNormal="75" workbookViewId="0">
      <selection activeCell="A6" sqref="A6"/>
    </sheetView>
  </sheetViews>
  <sheetFormatPr baseColWidth="10" defaultColWidth="11" defaultRowHeight="15"/>
  <cols>
    <col min="1" max="1" width="61.85546875" customWidth="1"/>
    <col min="2" max="7" width="16.85546875" customWidth="1"/>
  </cols>
  <sheetData>
    <row r="1" spans="1:7">
      <c r="A1" s="180" t="s">
        <v>479</v>
      </c>
    </row>
    <row r="2" spans="1:7">
      <c r="A2" s="203" t="s">
        <v>736</v>
      </c>
      <c r="B2" s="204"/>
      <c r="C2" s="204"/>
      <c r="D2" s="204"/>
      <c r="E2" s="204"/>
      <c r="F2" s="204"/>
      <c r="G2" s="205"/>
    </row>
    <row r="3" spans="1:7">
      <c r="A3" s="206" t="s">
        <v>480</v>
      </c>
      <c r="B3" s="207"/>
      <c r="C3" s="207"/>
      <c r="D3" s="207"/>
      <c r="E3" s="207"/>
      <c r="F3" s="207"/>
      <c r="G3" s="208"/>
    </row>
    <row r="4" spans="1:7">
      <c r="A4" s="215" t="s">
        <v>2</v>
      </c>
      <c r="B4" s="216"/>
      <c r="C4" s="216"/>
      <c r="D4" s="216"/>
      <c r="E4" s="216"/>
      <c r="F4" s="216"/>
      <c r="G4" s="217"/>
    </row>
    <row r="5" spans="1:7">
      <c r="A5" s="251" t="s">
        <v>5</v>
      </c>
      <c r="B5" s="188">
        <v>2021</v>
      </c>
      <c r="C5" s="188">
        <v>2022</v>
      </c>
      <c r="D5" s="188">
        <v>2023</v>
      </c>
      <c r="E5" s="188">
        <v>2024</v>
      </c>
      <c r="F5" s="188">
        <v>2025</v>
      </c>
      <c r="G5" s="144">
        <v>2026</v>
      </c>
    </row>
    <row r="6" spans="1:7" ht="15.75" customHeight="1">
      <c r="A6" s="128" t="s">
        <v>461</v>
      </c>
      <c r="B6" s="189">
        <f t="shared" ref="B6:G6" si="0">SUM(B7:B15)</f>
        <v>0</v>
      </c>
      <c r="C6" s="189">
        <f t="shared" si="0"/>
        <v>0</v>
      </c>
      <c r="D6" s="189">
        <f t="shared" si="0"/>
        <v>14692237.959999999</v>
      </c>
      <c r="E6" s="189">
        <f t="shared" si="0"/>
        <v>19222031.009999998</v>
      </c>
      <c r="F6" s="189">
        <f t="shared" si="0"/>
        <v>20532059.539999999</v>
      </c>
      <c r="G6" s="189">
        <f t="shared" si="0"/>
        <v>20504947.859999999</v>
      </c>
    </row>
    <row r="7" spans="1:7">
      <c r="A7" s="104" t="s">
        <v>462</v>
      </c>
      <c r="B7" s="185">
        <v>0</v>
      </c>
      <c r="C7" s="185">
        <v>0</v>
      </c>
      <c r="D7" s="185">
        <v>6823044.1699999999</v>
      </c>
      <c r="E7" s="185">
        <v>10791148.91</v>
      </c>
      <c r="F7" s="185">
        <v>12030775.18</v>
      </c>
      <c r="G7" s="185">
        <v>11000487.439999999</v>
      </c>
    </row>
    <row r="8" spans="1:7" ht="15.75" customHeight="1">
      <c r="A8" s="104" t="s">
        <v>463</v>
      </c>
      <c r="B8" s="185">
        <v>0</v>
      </c>
      <c r="C8" s="185">
        <v>0</v>
      </c>
      <c r="D8" s="185">
        <v>864941.8</v>
      </c>
      <c r="E8" s="185">
        <v>1179400.3899999999</v>
      </c>
      <c r="F8" s="185">
        <v>2176846.52</v>
      </c>
      <c r="G8" s="185">
        <v>1596048.19</v>
      </c>
    </row>
    <row r="9" spans="1:7">
      <c r="A9" s="104" t="s">
        <v>464</v>
      </c>
      <c r="B9" s="185">
        <v>0</v>
      </c>
      <c r="C9" s="185">
        <v>0</v>
      </c>
      <c r="D9" s="185">
        <v>592855.81999999995</v>
      </c>
      <c r="E9" s="185">
        <v>865915.8</v>
      </c>
      <c r="F9" s="185">
        <v>3378409.36</v>
      </c>
      <c r="G9" s="185">
        <v>2606207.7000000002</v>
      </c>
    </row>
    <row r="10" spans="1:7">
      <c r="A10" s="104" t="s">
        <v>465</v>
      </c>
      <c r="B10" s="185">
        <v>0</v>
      </c>
      <c r="C10" s="185">
        <v>0</v>
      </c>
      <c r="D10" s="185">
        <v>2301538.15</v>
      </c>
      <c r="E10" s="185">
        <v>4074436.08</v>
      </c>
      <c r="F10" s="185">
        <v>2573604.5699999998</v>
      </c>
      <c r="G10" s="185">
        <v>4107177.46</v>
      </c>
    </row>
    <row r="11" spans="1:7">
      <c r="A11" s="104" t="s">
        <v>466</v>
      </c>
      <c r="B11" s="185">
        <v>0</v>
      </c>
      <c r="C11" s="185">
        <v>0</v>
      </c>
      <c r="D11" s="185">
        <v>109858.02</v>
      </c>
      <c r="E11" s="185">
        <v>11129.83</v>
      </c>
      <c r="F11" s="185">
        <v>372423.91</v>
      </c>
      <c r="G11" s="185">
        <v>1195027.07</v>
      </c>
    </row>
    <row r="12" spans="1:7">
      <c r="A12" s="104" t="s">
        <v>467</v>
      </c>
      <c r="B12" s="185">
        <v>0</v>
      </c>
      <c r="C12" s="185">
        <v>0</v>
      </c>
      <c r="D12" s="185">
        <v>0</v>
      </c>
      <c r="E12" s="185">
        <v>0</v>
      </c>
      <c r="F12" s="185">
        <v>0</v>
      </c>
      <c r="G12" s="185">
        <v>0</v>
      </c>
    </row>
    <row r="13" spans="1:7">
      <c r="A13" s="104" t="s">
        <v>468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</row>
    <row r="14" spans="1:7">
      <c r="A14" s="104" t="s">
        <v>469</v>
      </c>
      <c r="B14" s="185">
        <v>0</v>
      </c>
      <c r="C14" s="185">
        <v>0</v>
      </c>
      <c r="D14" s="185">
        <v>4000000</v>
      </c>
      <c r="E14" s="185">
        <v>2300000</v>
      </c>
      <c r="F14" s="185">
        <v>0</v>
      </c>
      <c r="G14" s="185">
        <v>0</v>
      </c>
    </row>
    <row r="15" spans="1:7">
      <c r="A15" s="104" t="s">
        <v>470</v>
      </c>
      <c r="B15" s="185">
        <v>0</v>
      </c>
      <c r="C15" s="185">
        <v>0</v>
      </c>
      <c r="D15" s="185">
        <v>0</v>
      </c>
      <c r="E15" s="185">
        <v>0</v>
      </c>
      <c r="F15" s="185">
        <v>0</v>
      </c>
      <c r="G15" s="185">
        <v>0</v>
      </c>
    </row>
    <row r="16" spans="1:7">
      <c r="A16" s="47"/>
      <c r="B16" s="190"/>
      <c r="C16" s="190"/>
      <c r="D16" s="190"/>
      <c r="E16" s="190"/>
      <c r="F16" s="190"/>
      <c r="G16" s="190"/>
    </row>
    <row r="17" spans="1:7">
      <c r="A17" s="56" t="s">
        <v>471</v>
      </c>
      <c r="B17" s="189">
        <f t="shared" ref="B17:G17" si="1">SUM(B18:B26)</f>
        <v>0</v>
      </c>
      <c r="C17" s="189">
        <f t="shared" si="1"/>
        <v>0</v>
      </c>
      <c r="D17" s="189">
        <f t="shared" si="1"/>
        <v>0</v>
      </c>
      <c r="E17" s="189">
        <f t="shared" si="1"/>
        <v>0</v>
      </c>
      <c r="F17" s="189">
        <f t="shared" si="1"/>
        <v>0</v>
      </c>
      <c r="G17" s="189">
        <f t="shared" si="1"/>
        <v>0</v>
      </c>
    </row>
    <row r="18" spans="1:7">
      <c r="A18" s="104" t="s">
        <v>462</v>
      </c>
      <c r="B18" s="185">
        <v>0</v>
      </c>
      <c r="C18" s="185">
        <v>0</v>
      </c>
      <c r="D18" s="185">
        <v>0</v>
      </c>
      <c r="E18" s="185">
        <v>0</v>
      </c>
      <c r="F18" s="185">
        <v>0</v>
      </c>
      <c r="G18" s="185">
        <v>0</v>
      </c>
    </row>
    <row r="19" spans="1:7">
      <c r="A19" s="104" t="s">
        <v>463</v>
      </c>
      <c r="B19" s="185">
        <v>0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</row>
    <row r="20" spans="1:7">
      <c r="A20" s="104" t="s">
        <v>464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</row>
    <row r="21" spans="1:7">
      <c r="A21" s="104" t="s">
        <v>465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</row>
    <row r="22" spans="1:7">
      <c r="A22" s="104" t="s">
        <v>466</v>
      </c>
      <c r="B22" s="185">
        <v>0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</row>
    <row r="23" spans="1:7">
      <c r="A23" s="104" t="s">
        <v>467</v>
      </c>
      <c r="B23" s="185">
        <v>0</v>
      </c>
      <c r="C23" s="185">
        <v>0</v>
      </c>
      <c r="D23" s="185">
        <v>0</v>
      </c>
      <c r="E23" s="185">
        <v>0</v>
      </c>
      <c r="F23" s="185">
        <v>0</v>
      </c>
      <c r="G23" s="185">
        <v>0</v>
      </c>
    </row>
    <row r="24" spans="1:7">
      <c r="A24" s="104" t="s">
        <v>468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</row>
    <row r="25" spans="1:7">
      <c r="A25" s="104" t="s">
        <v>472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</row>
    <row r="26" spans="1:7">
      <c r="A26" s="104" t="s">
        <v>470</v>
      </c>
      <c r="B26" s="185">
        <v>0</v>
      </c>
      <c r="C26" s="185">
        <v>0</v>
      </c>
      <c r="D26" s="185">
        <v>0</v>
      </c>
      <c r="E26" s="185">
        <v>0</v>
      </c>
      <c r="F26" s="185">
        <v>0</v>
      </c>
      <c r="G26" s="185">
        <v>0</v>
      </c>
    </row>
    <row r="27" spans="1:7">
      <c r="A27" s="47"/>
      <c r="B27" s="190"/>
      <c r="C27" s="190"/>
      <c r="D27" s="190"/>
      <c r="E27" s="190"/>
      <c r="F27" s="190"/>
      <c r="G27" s="190"/>
    </row>
    <row r="28" spans="1:7" ht="14.45" customHeight="1">
      <c r="A28" s="252" t="s">
        <v>473</v>
      </c>
      <c r="B28" s="189">
        <f t="shared" ref="B28:G28" si="2">B6+B17</f>
        <v>0</v>
      </c>
      <c r="C28" s="189">
        <f t="shared" si="2"/>
        <v>0</v>
      </c>
      <c r="D28" s="189">
        <f t="shared" si="2"/>
        <v>14692237.959999999</v>
      </c>
      <c r="E28" s="189">
        <f t="shared" si="2"/>
        <v>19222031.009999998</v>
      </c>
      <c r="F28" s="189">
        <f t="shared" si="2"/>
        <v>20532059.539999999</v>
      </c>
      <c r="G28" s="189">
        <f t="shared" si="2"/>
        <v>20504947.859999999</v>
      </c>
    </row>
    <row r="29" spans="1:7">
      <c r="A29" s="101"/>
      <c r="B29" s="191"/>
      <c r="C29" s="191"/>
      <c r="D29" s="191"/>
      <c r="E29" s="191"/>
      <c r="F29" s="191"/>
      <c r="G29" s="191"/>
    </row>
    <row r="30" spans="1:7">
      <c r="A30" s="11"/>
    </row>
    <row r="31" spans="1:7">
      <c r="A31" s="249" t="s">
        <v>739</v>
      </c>
      <c r="B31" s="249"/>
      <c r="C31" s="249"/>
      <c r="D31" s="249"/>
      <c r="E31" s="249"/>
      <c r="F31" s="249"/>
      <c r="G31" s="249"/>
    </row>
    <row r="32" spans="1:7">
      <c r="A32" s="249" t="s">
        <v>740</v>
      </c>
      <c r="B32" s="249"/>
      <c r="C32" s="249"/>
      <c r="D32" s="249"/>
      <c r="E32" s="249"/>
      <c r="F32" s="249"/>
      <c r="G32" s="249"/>
    </row>
    <row r="34" spans="1:1">
      <c r="A34" t="s">
        <v>528</v>
      </c>
    </row>
  </sheetData>
  <mergeCells count="5">
    <mergeCell ref="A32:G32"/>
    <mergeCell ref="A2:G2"/>
    <mergeCell ref="A3:G3"/>
    <mergeCell ref="A4:G4"/>
    <mergeCell ref="A31:G31"/>
  </mergeCells>
  <dataValidations count="1">
    <dataValidation allowBlank="1" showInputMessage="1" showErrorMessage="1" prompt="Año 5 (c)" sqref="B5:F5" xr:uid="{E06D97B9-76A0-4A80-83CB-E6B33A0855B1}"/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>
      <c r="A1" s="242" t="s">
        <v>481</v>
      </c>
      <c r="B1" s="243"/>
      <c r="C1" s="243"/>
      <c r="D1" s="243"/>
      <c r="E1" s="243"/>
      <c r="F1" s="243"/>
    </row>
    <row r="2" spans="1:6">
      <c r="A2" s="245" t="str">
        <f>'Formato 1'!A2</f>
        <v xml:space="preserve"> Sistema para el Desarrollo Integral de la Familia del Municipio de Valle de Santiago, Gto.</v>
      </c>
      <c r="B2" s="246"/>
      <c r="C2" s="246"/>
      <c r="D2" s="246"/>
      <c r="E2" s="246"/>
      <c r="F2" s="247"/>
    </row>
    <row r="3" spans="1:6">
      <c r="A3" s="236" t="s">
        <v>482</v>
      </c>
      <c r="B3" s="237"/>
      <c r="C3" s="237"/>
      <c r="D3" s="237"/>
      <c r="E3" s="237"/>
      <c r="F3" s="238"/>
    </row>
    <row r="4" spans="1:6" ht="30">
      <c r="A4" s="22" t="s">
        <v>5</v>
      </c>
      <c r="B4" s="2" t="s">
        <v>483</v>
      </c>
      <c r="C4" s="5" t="s">
        <v>484</v>
      </c>
      <c r="D4" s="5" t="s">
        <v>485</v>
      </c>
      <c r="E4" s="5" t="s">
        <v>486</v>
      </c>
      <c r="F4" s="5" t="s">
        <v>487</v>
      </c>
    </row>
    <row r="5" spans="1:6" ht="15.75" customHeight="1">
      <c r="A5" s="25" t="s">
        <v>488</v>
      </c>
      <c r="B5" s="30"/>
      <c r="C5" s="30"/>
      <c r="D5" s="30"/>
      <c r="E5" s="30"/>
      <c r="F5" s="30"/>
    </row>
    <row r="6" spans="1:6" ht="30">
      <c r="A6" s="28" t="s">
        <v>489</v>
      </c>
      <c r="B6" s="27"/>
      <c r="C6" s="27"/>
      <c r="D6" s="27"/>
      <c r="E6" s="27"/>
      <c r="F6" s="27"/>
    </row>
    <row r="7" spans="1:6" ht="15.75" customHeight="1">
      <c r="A7" s="28" t="s">
        <v>490</v>
      </c>
      <c r="B7" s="27"/>
      <c r="C7" s="27"/>
      <c r="D7" s="27"/>
      <c r="E7" s="27"/>
      <c r="F7" s="27"/>
    </row>
    <row r="8" spans="1:6">
      <c r="A8" s="29"/>
      <c r="B8" s="27"/>
      <c r="C8" s="27"/>
      <c r="D8" s="27"/>
      <c r="E8" s="27"/>
      <c r="F8" s="27"/>
    </row>
    <row r="9" spans="1:6">
      <c r="A9" s="34" t="s">
        <v>491</v>
      </c>
      <c r="B9" s="27"/>
      <c r="C9" s="27"/>
      <c r="D9" s="27"/>
      <c r="E9" s="27"/>
      <c r="F9" s="27"/>
    </row>
    <row r="10" spans="1:6">
      <c r="A10" s="28" t="s">
        <v>492</v>
      </c>
      <c r="B10" s="37"/>
      <c r="C10" s="37"/>
      <c r="D10" s="37"/>
      <c r="E10" s="37"/>
      <c r="F10" s="37"/>
    </row>
    <row r="11" spans="1:6">
      <c r="A11" s="12" t="s">
        <v>493</v>
      </c>
      <c r="B11" s="37"/>
      <c r="C11" s="37"/>
      <c r="D11" s="37"/>
      <c r="E11" s="37"/>
      <c r="F11" s="37"/>
    </row>
    <row r="12" spans="1:6">
      <c r="A12" s="12" t="s">
        <v>494</v>
      </c>
      <c r="B12" s="37"/>
      <c r="C12" s="37"/>
      <c r="D12" s="37"/>
      <c r="E12" s="37"/>
      <c r="F12" s="37"/>
    </row>
    <row r="13" spans="1:6">
      <c r="A13" s="12" t="s">
        <v>495</v>
      </c>
      <c r="B13" s="37"/>
      <c r="C13" s="37"/>
      <c r="D13" s="37"/>
      <c r="E13" s="37"/>
      <c r="F13" s="37"/>
    </row>
    <row r="14" spans="1:6">
      <c r="A14" s="28" t="s">
        <v>496</v>
      </c>
      <c r="B14" s="37"/>
      <c r="C14" s="37"/>
      <c r="D14" s="37"/>
      <c r="E14" s="37"/>
      <c r="F14" s="37"/>
    </row>
    <row r="15" spans="1:6">
      <c r="A15" s="12" t="s">
        <v>493</v>
      </c>
      <c r="B15" s="37"/>
      <c r="C15" s="37"/>
      <c r="D15" s="37"/>
      <c r="E15" s="37"/>
      <c r="F15" s="37"/>
    </row>
    <row r="16" spans="1:6">
      <c r="A16" s="12" t="s">
        <v>494</v>
      </c>
      <c r="B16" s="38"/>
      <c r="C16" s="38"/>
      <c r="D16" s="38"/>
      <c r="E16" s="38"/>
      <c r="F16" s="38"/>
    </row>
    <row r="17" spans="1:6">
      <c r="A17" s="12" t="s">
        <v>495</v>
      </c>
      <c r="B17" s="39"/>
      <c r="C17" s="39"/>
      <c r="D17" s="39"/>
      <c r="E17" s="39"/>
      <c r="F17" s="39"/>
    </row>
    <row r="18" spans="1:6">
      <c r="A18" s="28" t="s">
        <v>497</v>
      </c>
      <c r="B18" s="39"/>
      <c r="C18" s="39"/>
      <c r="D18" s="39"/>
      <c r="E18" s="39"/>
      <c r="F18" s="39"/>
    </row>
    <row r="19" spans="1:6">
      <c r="A19" s="28" t="s">
        <v>498</v>
      </c>
      <c r="B19" s="39"/>
      <c r="C19" s="39"/>
      <c r="D19" s="39"/>
      <c r="E19" s="39"/>
      <c r="F19" s="39"/>
    </row>
    <row r="20" spans="1:6">
      <c r="A20" s="28" t="s">
        <v>499</v>
      </c>
      <c r="B20" s="40"/>
      <c r="C20" s="40"/>
      <c r="D20" s="40"/>
      <c r="E20" s="40"/>
      <c r="F20" s="40"/>
    </row>
    <row r="21" spans="1:6">
      <c r="A21" s="28" t="s">
        <v>500</v>
      </c>
      <c r="B21" s="40"/>
      <c r="C21" s="40"/>
      <c r="D21" s="40"/>
      <c r="E21" s="40"/>
      <c r="F21" s="40"/>
    </row>
    <row r="22" spans="1:6">
      <c r="A22" s="28" t="s">
        <v>501</v>
      </c>
      <c r="B22" s="40"/>
      <c r="C22" s="40"/>
      <c r="D22" s="40"/>
      <c r="E22" s="40"/>
      <c r="F22" s="40"/>
    </row>
    <row r="23" spans="1:6">
      <c r="A23" s="28" t="s">
        <v>502</v>
      </c>
      <c r="B23" s="40"/>
      <c r="C23" s="40"/>
      <c r="D23" s="40"/>
      <c r="E23" s="40"/>
      <c r="F23" s="40"/>
    </row>
    <row r="24" spans="1:6">
      <c r="A24" s="28" t="s">
        <v>503</v>
      </c>
      <c r="B24" s="32"/>
      <c r="C24" s="32"/>
      <c r="D24" s="32"/>
      <c r="E24" s="32"/>
      <c r="F24" s="32"/>
    </row>
    <row r="25" spans="1:6">
      <c r="A25" s="28" t="s">
        <v>504</v>
      </c>
      <c r="B25" s="32"/>
      <c r="C25" s="32"/>
      <c r="D25" s="32"/>
      <c r="E25" s="32"/>
      <c r="F25" s="32"/>
    </row>
    <row r="26" spans="1:6">
      <c r="A26" s="29"/>
      <c r="B26" s="33"/>
      <c r="C26" s="33"/>
      <c r="D26" s="33"/>
      <c r="E26" s="33"/>
      <c r="F26" s="33"/>
    </row>
    <row r="27" spans="1:6" ht="14.45" customHeight="1">
      <c r="A27" s="34" t="s">
        <v>505</v>
      </c>
      <c r="B27" s="31"/>
      <c r="C27" s="31"/>
      <c r="D27" s="31"/>
      <c r="E27" s="31"/>
      <c r="F27" s="31"/>
    </row>
    <row r="28" spans="1:6">
      <c r="A28" s="28" t="s">
        <v>506</v>
      </c>
      <c r="B28" s="18"/>
      <c r="C28" s="18"/>
      <c r="D28" s="18"/>
      <c r="E28" s="18"/>
      <c r="F28" s="18"/>
    </row>
    <row r="29" spans="1:6">
      <c r="A29" s="24"/>
      <c r="B29" s="7"/>
      <c r="C29" s="7"/>
      <c r="D29" s="7"/>
      <c r="E29" s="7"/>
      <c r="F29" s="7"/>
    </row>
    <row r="30" spans="1:6">
      <c r="A30" s="35" t="s">
        <v>507</v>
      </c>
      <c r="B30" s="7"/>
      <c r="C30" s="7"/>
      <c r="D30" s="7"/>
      <c r="E30" s="7"/>
      <c r="F30" s="7"/>
    </row>
    <row r="31" spans="1:6">
      <c r="A31" s="36" t="s">
        <v>492</v>
      </c>
      <c r="B31" s="18"/>
      <c r="C31" s="18"/>
      <c r="D31" s="18"/>
      <c r="E31" s="18"/>
      <c r="F31" s="18"/>
    </row>
    <row r="32" spans="1:6">
      <c r="A32" s="36" t="s">
        <v>496</v>
      </c>
      <c r="B32" s="18"/>
      <c r="C32" s="18"/>
      <c r="D32" s="18"/>
      <c r="E32" s="18"/>
      <c r="F32" s="18"/>
    </row>
    <row r="33" spans="1:6">
      <c r="A33" s="36" t="s">
        <v>508</v>
      </c>
      <c r="B33" s="18"/>
      <c r="C33" s="18"/>
      <c r="D33" s="18"/>
      <c r="E33" s="18"/>
      <c r="F33" s="18"/>
    </row>
    <row r="34" spans="1:6">
      <c r="A34" s="24"/>
      <c r="B34" s="7"/>
      <c r="C34" s="7"/>
      <c r="D34" s="7"/>
      <c r="E34" s="7"/>
      <c r="F34" s="7"/>
    </row>
    <row r="35" spans="1:6">
      <c r="A35" s="35" t="s">
        <v>509</v>
      </c>
      <c r="B35" s="7"/>
      <c r="C35" s="7"/>
      <c r="D35" s="7"/>
      <c r="E35" s="7"/>
      <c r="F35" s="7"/>
    </row>
    <row r="36" spans="1:6">
      <c r="A36" s="36" t="s">
        <v>510</v>
      </c>
      <c r="B36" s="7"/>
      <c r="C36" s="7"/>
      <c r="D36" s="7"/>
      <c r="E36" s="7"/>
      <c r="F36" s="7"/>
    </row>
    <row r="37" spans="1:6">
      <c r="A37" s="36" t="s">
        <v>511</v>
      </c>
      <c r="B37" s="7"/>
      <c r="C37" s="7"/>
      <c r="D37" s="7"/>
      <c r="E37" s="7"/>
      <c r="F37" s="7"/>
    </row>
    <row r="38" spans="1:6">
      <c r="A38" s="36" t="s">
        <v>512</v>
      </c>
      <c r="B38" s="7"/>
      <c r="C38" s="7"/>
      <c r="D38" s="7"/>
      <c r="E38" s="7"/>
      <c r="F38" s="7"/>
    </row>
    <row r="39" spans="1:6">
      <c r="A39" s="24"/>
      <c r="B39" s="7"/>
      <c r="C39" s="7"/>
      <c r="D39" s="7"/>
      <c r="E39" s="7"/>
      <c r="F39" s="7"/>
    </row>
    <row r="40" spans="1:6">
      <c r="A40" s="35" t="s">
        <v>513</v>
      </c>
      <c r="B40" s="7"/>
      <c r="C40" s="7"/>
      <c r="D40" s="7"/>
      <c r="E40" s="7"/>
      <c r="F40" s="7"/>
    </row>
    <row r="41" spans="1:6">
      <c r="A41" s="24"/>
      <c r="B41" s="7"/>
      <c r="C41" s="7"/>
      <c r="D41" s="7"/>
      <c r="E41" s="7"/>
      <c r="F41" s="7"/>
    </row>
    <row r="42" spans="1:6">
      <c r="A42" s="35" t="s">
        <v>514</v>
      </c>
      <c r="B42" s="7"/>
      <c r="C42" s="7"/>
      <c r="D42" s="7"/>
      <c r="E42" s="7"/>
      <c r="F42" s="7"/>
    </row>
    <row r="43" spans="1:6">
      <c r="A43" s="36" t="s">
        <v>515</v>
      </c>
      <c r="B43" s="18"/>
      <c r="C43" s="18"/>
      <c r="D43" s="18"/>
      <c r="E43" s="18"/>
      <c r="F43" s="18"/>
    </row>
    <row r="44" spans="1:6">
      <c r="A44" s="36" t="s">
        <v>516</v>
      </c>
      <c r="B44" s="18"/>
      <c r="C44" s="18"/>
      <c r="D44" s="18"/>
      <c r="E44" s="18"/>
      <c r="F44" s="18"/>
    </row>
    <row r="45" spans="1:6">
      <c r="A45" s="36" t="s">
        <v>517</v>
      </c>
      <c r="B45" s="18"/>
      <c r="C45" s="18"/>
      <c r="D45" s="18"/>
      <c r="E45" s="18"/>
      <c r="F45" s="18"/>
    </row>
    <row r="46" spans="1:6">
      <c r="A46" s="24"/>
      <c r="B46" s="7"/>
      <c r="C46" s="7"/>
      <c r="D46" s="7"/>
      <c r="E46" s="7"/>
      <c r="F46" s="7"/>
    </row>
    <row r="47" spans="1:6" ht="30">
      <c r="A47" s="35" t="s">
        <v>518</v>
      </c>
      <c r="B47" s="7"/>
      <c r="C47" s="7"/>
      <c r="D47" s="7"/>
      <c r="E47" s="7"/>
      <c r="F47" s="7"/>
    </row>
    <row r="48" spans="1:6">
      <c r="A48" s="36" t="s">
        <v>516</v>
      </c>
      <c r="B48" s="18"/>
      <c r="C48" s="18"/>
      <c r="D48" s="18"/>
      <c r="E48" s="18"/>
      <c r="F48" s="18"/>
    </row>
    <row r="49" spans="1:6">
      <c r="A49" s="36" t="s">
        <v>517</v>
      </c>
      <c r="B49" s="18"/>
      <c r="C49" s="18"/>
      <c r="D49" s="18"/>
      <c r="E49" s="18"/>
      <c r="F49" s="18"/>
    </row>
    <row r="50" spans="1:6">
      <c r="A50" s="24"/>
      <c r="B50" s="7"/>
      <c r="C50" s="7"/>
      <c r="D50" s="7"/>
      <c r="E50" s="7"/>
      <c r="F50" s="7"/>
    </row>
    <row r="51" spans="1:6">
      <c r="A51" s="35" t="s">
        <v>519</v>
      </c>
      <c r="B51" s="7"/>
      <c r="C51" s="7"/>
      <c r="D51" s="7"/>
      <c r="E51" s="7"/>
      <c r="F51" s="7"/>
    </row>
    <row r="52" spans="1:6">
      <c r="A52" s="36" t="s">
        <v>516</v>
      </c>
      <c r="B52" s="18"/>
      <c r="C52" s="18"/>
      <c r="D52" s="18"/>
      <c r="E52" s="18"/>
      <c r="F52" s="18"/>
    </row>
    <row r="53" spans="1:6">
      <c r="A53" s="36" t="s">
        <v>517</v>
      </c>
      <c r="B53" s="18"/>
      <c r="C53" s="18"/>
      <c r="D53" s="18"/>
      <c r="E53" s="18"/>
      <c r="F53" s="18"/>
    </row>
    <row r="54" spans="1:6">
      <c r="A54" s="36" t="s">
        <v>520</v>
      </c>
      <c r="B54" s="18"/>
      <c r="C54" s="18"/>
      <c r="D54" s="18"/>
      <c r="E54" s="18"/>
      <c r="F54" s="18"/>
    </row>
    <row r="55" spans="1:6">
      <c r="A55" s="24"/>
      <c r="B55" s="7"/>
      <c r="C55" s="7"/>
      <c r="D55" s="7"/>
      <c r="E55" s="7"/>
      <c r="F55" s="7"/>
    </row>
    <row r="56" spans="1:6">
      <c r="A56" s="35" t="s">
        <v>521</v>
      </c>
      <c r="B56" s="7"/>
      <c r="C56" s="7"/>
      <c r="D56" s="7"/>
      <c r="E56" s="7"/>
      <c r="F56" s="7"/>
    </row>
    <row r="57" spans="1:6">
      <c r="A57" s="36" t="s">
        <v>516</v>
      </c>
      <c r="B57" s="18"/>
      <c r="C57" s="18"/>
      <c r="D57" s="18"/>
      <c r="E57" s="18"/>
      <c r="F57" s="18"/>
    </row>
    <row r="58" spans="1:6">
      <c r="A58" s="36" t="s">
        <v>517</v>
      </c>
      <c r="B58" s="18"/>
      <c r="C58" s="18"/>
      <c r="D58" s="18"/>
      <c r="E58" s="18"/>
      <c r="F58" s="18"/>
    </row>
    <row r="59" spans="1:6">
      <c r="A59" s="24"/>
      <c r="B59" s="7"/>
      <c r="C59" s="7"/>
      <c r="D59" s="7"/>
      <c r="E59" s="7"/>
      <c r="F59" s="7"/>
    </row>
    <row r="60" spans="1:6">
      <c r="A60" s="35" t="s">
        <v>522</v>
      </c>
      <c r="B60" s="7"/>
      <c r="C60" s="7"/>
      <c r="D60" s="7"/>
      <c r="E60" s="7"/>
      <c r="F60" s="7"/>
    </row>
    <row r="61" spans="1:6">
      <c r="A61" s="36" t="s">
        <v>523</v>
      </c>
      <c r="B61" s="23"/>
      <c r="C61" s="23"/>
      <c r="D61" s="23"/>
      <c r="E61" s="23"/>
      <c r="F61" s="23"/>
    </row>
    <row r="62" spans="1:6">
      <c r="A62" s="36" t="s">
        <v>524</v>
      </c>
      <c r="B62" s="41"/>
      <c r="C62" s="41"/>
      <c r="D62" s="41"/>
      <c r="E62" s="41"/>
      <c r="F62" s="41"/>
    </row>
    <row r="63" spans="1:6">
      <c r="A63" s="24"/>
      <c r="B63" s="23"/>
      <c r="C63" s="23"/>
      <c r="D63" s="23"/>
      <c r="E63" s="23"/>
      <c r="F63" s="23"/>
    </row>
    <row r="64" spans="1:6">
      <c r="A64" s="35" t="s">
        <v>525</v>
      </c>
      <c r="B64" s="23"/>
      <c r="C64" s="23"/>
      <c r="D64" s="23"/>
      <c r="E64" s="23"/>
      <c r="F64" s="23"/>
    </row>
    <row r="65" spans="1:6">
      <c r="A65" s="36" t="s">
        <v>526</v>
      </c>
      <c r="B65" s="23"/>
      <c r="C65" s="23"/>
      <c r="D65" s="23"/>
      <c r="E65" s="23"/>
      <c r="F65" s="23"/>
    </row>
    <row r="66" spans="1:6">
      <c r="A66" s="36" t="s">
        <v>527</v>
      </c>
      <c r="B66" s="24"/>
      <c r="C66" s="7"/>
      <c r="D66" s="24"/>
      <c r="E66" s="24"/>
      <c r="F66" s="24"/>
    </row>
    <row r="67" spans="1:6">
      <c r="A67" s="8"/>
      <c r="B67" s="8"/>
      <c r="C67" s="8"/>
      <c r="D67" s="8"/>
      <c r="E67" s="8"/>
      <c r="F67" s="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DIF VALLE DE SANTIAGO</cp:lastModifiedBy>
  <cp:revision/>
  <dcterms:created xsi:type="dcterms:W3CDTF">2023-03-16T22:14:51Z</dcterms:created>
  <dcterms:modified xsi:type="dcterms:W3CDTF">2026-10-21T21:56:45Z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