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dif_f\Downloads\Segundo Trimestre ASEG 2026\"/>
    </mc:Choice>
  </mc:AlternateContent>
  <xr:revisionPtr revIDLastSave="0" documentId="13_ncr:1_{229A61EC-F390-4EAA-BA8F-FF1AA6E5EF4C}" xr6:coauthVersionLast="47" xr6:coauthVersionMax="47" xr10:uidLastSave="{00000000-0000-0000-0000-000000000000}"/>
  <bookViews>
    <workbookView xWindow="-120" yWindow="-120" windowWidth="29040" windowHeight="1572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5" l="1"/>
  <c r="F41" i="5"/>
  <c r="E41" i="5"/>
  <c r="D41" i="5"/>
  <c r="C41" i="5"/>
  <c r="B41" i="5"/>
  <c r="G39" i="5"/>
  <c r="D39" i="5"/>
  <c r="G38" i="5"/>
  <c r="D38" i="5"/>
  <c r="G37" i="5"/>
  <c r="D37" i="5"/>
  <c r="G36" i="5"/>
  <c r="D36" i="5"/>
  <c r="G35" i="5"/>
  <c r="F35" i="5"/>
  <c r="E35" i="5"/>
  <c r="D35" i="5"/>
  <c r="C35" i="5"/>
  <c r="B35" i="5"/>
  <c r="G33" i="5"/>
  <c r="D33" i="5"/>
  <c r="G32" i="5"/>
  <c r="D32" i="5"/>
  <c r="G31" i="5"/>
  <c r="D31" i="5"/>
  <c r="G30" i="5"/>
  <c r="D30" i="5"/>
  <c r="G29" i="5"/>
  <c r="D29" i="5"/>
  <c r="G28" i="5"/>
  <c r="D28" i="5"/>
  <c r="G27" i="5"/>
  <c r="D27" i="5"/>
  <c r="G26" i="5"/>
  <c r="D26" i="5"/>
  <c r="G25" i="5"/>
  <c r="D25" i="5"/>
  <c r="G24" i="5"/>
  <c r="F24" i="5"/>
  <c r="E24" i="5"/>
  <c r="D24" i="5"/>
  <c r="C24" i="5"/>
  <c r="B24" i="5"/>
  <c r="G22" i="5"/>
  <c r="D22" i="5"/>
  <c r="G21" i="5"/>
  <c r="D21" i="5"/>
  <c r="G20" i="5"/>
  <c r="D20" i="5"/>
  <c r="G19" i="5"/>
  <c r="D19" i="5"/>
  <c r="G18" i="5"/>
  <c r="D18" i="5"/>
  <c r="G17" i="5"/>
  <c r="D17" i="5"/>
  <c r="G16" i="5"/>
  <c r="D16" i="5"/>
  <c r="G15" i="5"/>
  <c r="F15" i="5"/>
  <c r="E15" i="5"/>
  <c r="D15" i="5"/>
  <c r="C15" i="5"/>
  <c r="B15" i="5"/>
  <c r="G13" i="5"/>
  <c r="D13" i="5"/>
  <c r="G12" i="5"/>
  <c r="D12" i="5"/>
  <c r="G11" i="5"/>
  <c r="D11" i="5"/>
  <c r="G10" i="5"/>
  <c r="D10" i="5"/>
  <c r="G9" i="5"/>
  <c r="D9" i="5"/>
  <c r="G8" i="5"/>
  <c r="D8" i="5"/>
  <c r="G7" i="5"/>
  <c r="D7" i="5"/>
  <c r="G6" i="5"/>
  <c r="D6" i="5"/>
  <c r="G5" i="5"/>
  <c r="F5" i="5"/>
  <c r="E5" i="5"/>
  <c r="D5" i="5"/>
  <c r="C5" i="5"/>
  <c r="B5" i="5"/>
  <c r="G76" i="6"/>
  <c r="F76" i="6"/>
  <c r="E76" i="6"/>
  <c r="D76" i="6"/>
  <c r="C76" i="6"/>
  <c r="B76" i="6"/>
  <c r="G75" i="6"/>
  <c r="D75" i="6"/>
  <c r="G74" i="6"/>
  <c r="D74" i="6"/>
  <c r="G73" i="6"/>
  <c r="D73" i="6"/>
  <c r="G72" i="6"/>
  <c r="D72" i="6"/>
  <c r="G71" i="6"/>
  <c r="D71" i="6"/>
  <c r="G70" i="6"/>
  <c r="D70" i="6"/>
  <c r="G69" i="6"/>
  <c r="D69" i="6"/>
  <c r="G68" i="6"/>
  <c r="F68" i="6"/>
  <c r="E68" i="6"/>
  <c r="D68" i="6"/>
  <c r="C68" i="6"/>
  <c r="B68" i="6"/>
  <c r="G67" i="6"/>
  <c r="D67" i="6"/>
  <c r="G66" i="6"/>
  <c r="D66" i="6"/>
  <c r="G65" i="6"/>
  <c r="D65" i="6"/>
  <c r="G64" i="6"/>
  <c r="F64" i="6"/>
  <c r="E64" i="6"/>
  <c r="D64" i="6"/>
  <c r="C64" i="6"/>
  <c r="B64" i="6"/>
  <c r="G63" i="6"/>
  <c r="D63" i="6"/>
  <c r="G62" i="6"/>
  <c r="D62" i="6"/>
  <c r="G61" i="6"/>
  <c r="D61" i="6"/>
  <c r="G60" i="6"/>
  <c r="D60" i="6"/>
  <c r="G59" i="6"/>
  <c r="D59" i="6"/>
  <c r="G58" i="6"/>
  <c r="D58" i="6"/>
  <c r="G57" i="6"/>
  <c r="D57" i="6"/>
  <c r="G56" i="6"/>
  <c r="F56" i="6"/>
  <c r="E56" i="6"/>
  <c r="D56" i="6"/>
  <c r="C56" i="6"/>
  <c r="B56" i="6"/>
  <c r="G55" i="6"/>
  <c r="D55" i="6"/>
  <c r="G54" i="6"/>
  <c r="D54" i="6"/>
  <c r="G53" i="6"/>
  <c r="D53" i="6"/>
  <c r="G52" i="6"/>
  <c r="F52" i="6"/>
  <c r="E52" i="6"/>
  <c r="D52" i="6"/>
  <c r="C52" i="6"/>
  <c r="B52" i="6"/>
  <c r="G51" i="6"/>
  <c r="D51" i="6"/>
  <c r="G50" i="6"/>
  <c r="D50" i="6"/>
  <c r="G49" i="6"/>
  <c r="D49" i="6"/>
  <c r="G48" i="6"/>
  <c r="D48" i="6"/>
  <c r="G47" i="6"/>
  <c r="D47" i="6"/>
  <c r="G46" i="6"/>
  <c r="D46" i="6"/>
  <c r="G45" i="6"/>
  <c r="D45" i="6"/>
  <c r="G44" i="6"/>
  <c r="D44" i="6"/>
  <c r="G43" i="6"/>
  <c r="D43" i="6"/>
  <c r="G42" i="6"/>
  <c r="F42" i="6"/>
  <c r="E42" i="6"/>
  <c r="D42" i="6"/>
  <c r="C42" i="6"/>
  <c r="B42" i="6"/>
  <c r="G41" i="6"/>
  <c r="D41" i="6"/>
  <c r="G40" i="6"/>
  <c r="D40" i="6"/>
  <c r="G39" i="6"/>
  <c r="D39" i="6"/>
  <c r="G38" i="6"/>
  <c r="D38" i="6"/>
  <c r="G37" i="6"/>
  <c r="D37" i="6"/>
  <c r="G36" i="6"/>
  <c r="D36" i="6"/>
  <c r="G35" i="6"/>
  <c r="D35" i="6"/>
  <c r="G34" i="6"/>
  <c r="D34" i="6"/>
  <c r="G33" i="6"/>
  <c r="D33" i="6"/>
  <c r="G32" i="6"/>
  <c r="F32" i="6"/>
  <c r="E32" i="6"/>
  <c r="D32" i="6"/>
  <c r="C32" i="6"/>
  <c r="B32" i="6"/>
  <c r="G31" i="6"/>
  <c r="D31" i="6"/>
  <c r="G30" i="6"/>
  <c r="D30" i="6"/>
  <c r="G29" i="6"/>
  <c r="D29" i="6"/>
  <c r="G28" i="6"/>
  <c r="D28" i="6"/>
  <c r="G27" i="6"/>
  <c r="D27" i="6"/>
  <c r="G26" i="6"/>
  <c r="D26" i="6"/>
  <c r="G25" i="6"/>
  <c r="D25" i="6"/>
  <c r="G24" i="6"/>
  <c r="D24" i="6"/>
  <c r="G23" i="6"/>
  <c r="D23" i="6"/>
  <c r="G22" i="6"/>
  <c r="F22" i="6"/>
  <c r="E22" i="6"/>
  <c r="D22" i="6"/>
  <c r="C22" i="6"/>
  <c r="B22" i="6"/>
  <c r="G21" i="6"/>
  <c r="D21" i="6"/>
  <c r="G20" i="6"/>
  <c r="D20" i="6"/>
  <c r="G19" i="6"/>
  <c r="D19" i="6"/>
  <c r="G18" i="6"/>
  <c r="D18" i="6"/>
  <c r="G17" i="6"/>
  <c r="D17" i="6"/>
  <c r="G16" i="6"/>
  <c r="D16" i="6"/>
  <c r="G15" i="6"/>
  <c r="D15" i="6"/>
  <c r="G14" i="6"/>
  <c r="D14" i="6"/>
  <c r="G13" i="6"/>
  <c r="D13" i="6"/>
  <c r="G12" i="6"/>
  <c r="F12" i="6"/>
  <c r="E12" i="6"/>
  <c r="D12" i="6"/>
  <c r="C12" i="6"/>
  <c r="B12" i="6"/>
  <c r="G11" i="6"/>
  <c r="D11" i="6"/>
  <c r="G10" i="6"/>
  <c r="D10" i="6"/>
  <c r="G9" i="6"/>
  <c r="D9" i="6"/>
  <c r="G8" i="6"/>
  <c r="D8" i="6"/>
  <c r="G7" i="6"/>
  <c r="D7" i="6"/>
  <c r="G6" i="6"/>
  <c r="D6" i="6"/>
  <c r="G5" i="6"/>
  <c r="D5" i="6"/>
  <c r="G4" i="6"/>
  <c r="F4" i="6"/>
  <c r="E4" i="6"/>
  <c r="D4" i="6"/>
  <c r="C4" i="6"/>
  <c r="B4" i="6"/>
  <c r="G15" i="8"/>
  <c r="F15" i="8"/>
  <c r="E15" i="8"/>
  <c r="D15" i="8"/>
  <c r="C15" i="8"/>
  <c r="B15" i="8"/>
  <c r="G13" i="8"/>
  <c r="D13" i="8"/>
  <c r="G11" i="8"/>
  <c r="D11" i="8"/>
  <c r="G9" i="8"/>
  <c r="D9" i="8"/>
  <c r="G7" i="8"/>
  <c r="D7" i="8"/>
  <c r="G5" i="8"/>
  <c r="D5" i="8"/>
  <c r="G54" i="4"/>
  <c r="F54" i="4"/>
  <c r="E54" i="4"/>
  <c r="D54" i="4"/>
  <c r="C54" i="4"/>
  <c r="B54" i="4"/>
  <c r="G52" i="4"/>
  <c r="D52" i="4"/>
  <c r="G50" i="4"/>
  <c r="D50" i="4"/>
  <c r="G48" i="4"/>
  <c r="D48" i="4"/>
  <c r="G46" i="4"/>
  <c r="D46" i="4"/>
  <c r="G44" i="4"/>
  <c r="D44" i="4"/>
  <c r="G42" i="4"/>
  <c r="D42" i="4"/>
  <c r="G40" i="4"/>
  <c r="D40" i="4"/>
  <c r="G38" i="4"/>
  <c r="D38" i="4"/>
  <c r="G31" i="4"/>
  <c r="F31" i="4"/>
  <c r="E31" i="4"/>
  <c r="D31" i="4"/>
  <c r="C31" i="4"/>
  <c r="B31" i="4"/>
  <c r="G29" i="4"/>
  <c r="D29" i="4"/>
  <c r="G28" i="4"/>
  <c r="D28" i="4"/>
  <c r="G27" i="4"/>
  <c r="D27" i="4"/>
  <c r="G26" i="4"/>
  <c r="D26" i="4"/>
  <c r="G20" i="4"/>
  <c r="F20" i="4"/>
  <c r="E20" i="4"/>
  <c r="D20" i="4"/>
  <c r="C20" i="4"/>
  <c r="B20" i="4"/>
  <c r="G19" i="4"/>
  <c r="D19" i="4"/>
  <c r="G18" i="4"/>
  <c r="D18" i="4"/>
  <c r="G17" i="4"/>
  <c r="D17" i="4"/>
  <c r="G16" i="4"/>
  <c r="D16" i="4"/>
  <c r="G15" i="4"/>
  <c r="D15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</calcChain>
</file>

<file path=xl/sharedStrings.xml><?xml version="1.0" encoding="utf-8"?>
<sst xmlns="http://schemas.openxmlformats.org/spreadsheetml/2006/main" count="212" uniqueCount="149">
  <si>
    <t>Sistema para el Desarrollo Integral de la Familia del Municipio de Valle de Santiago, Gto.
Estado Analítico del Ejercicio del Presupuesto de Egresos
Clasificación Administrativa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</si>
  <si>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</si>
  <si>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</si>
  <si>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</si>
  <si>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</si>
  <si>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</si>
  <si>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</si>
  <si>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</si>
  <si>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</si>
  <si>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31120M42D010000 DIRECCION GENERAL</t>
  </si>
  <si>
    <t>31120M42D020000 COORDINACION ADMVA Y FIN</t>
  </si>
  <si>
    <t>31120M42D030000 UNIDAD ADMVA ATENCION Y</t>
  </si>
  <si>
    <t>31120M42D060100 CONSULTORIO MEDICO</t>
  </si>
  <si>
    <t>31120M42D060200 REHABILITACION</t>
  </si>
  <si>
    <t>31120M42D070000 COORD DE TRABAJO SOCIAL</t>
  </si>
  <si>
    <t>31120M42D080000 COORD DE ASISTENCIA ALIM</t>
  </si>
  <si>
    <t>31120M42D090000 COORD DE DESARROLLO COMU</t>
  </si>
  <si>
    <t>31120M42D100000 COORD DE ADULTOS MAYORES</t>
  </si>
  <si>
    <t>31120M42D110000 COORD ATENCION A NIÑAS N</t>
  </si>
  <si>
    <t>31120M42D120000 CENTRO INFANTIL COMUNITA</t>
  </si>
  <si>
    <t>31120M42D130000 COORD DE PREVENCION DE R</t>
  </si>
  <si>
    <t>31120M42D140000 COORD DE COMUNICACION SO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</si>
  <si>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</si>
  <si>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</si>
  <si>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</si>
  <si>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</si>
  <si>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</si>
  <si>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</si>
  <si>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</si>
  <si>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</si>
  <si>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</si>
  <si>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</si>
  <si>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</si>
  <si>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</si>
  <si>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</si>
  <si>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“Bajo protesta de decir verdad declaramos que los Estados Financieros y sus notas, son razonablemente correctos y son responsabilidad del emisor”</t>
  </si>
  <si>
    <t>Sistema para el Desarrollo Integral de la Familia del Municipio de Valle de Santiago, Gto.
Estado Analítico del Ejercicio del Presupuesto de Egresos
Clasificación Económica (por Tipo de Gasto)
Del 1 de Enero al 30 de Junio de 2026
(Cifras en Pesos)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</si>
  <si>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</si>
  <si>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</si>
  <si>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</si>
  <si>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</si>
  <si>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</si>
  <si>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Sistema para el Desarrollo Integral de la Familia del Municipio de Valle de Santiago, Gto.
Estado Analítico del Ejercicio del Presupuesto de Egresos
Clasificación por Objeto del Gasto (Capítulo y Concepto)
Del 1 de Enero al 30 de Junio de 2026
(Cifras en Pesos)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</si>
  <si>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</si>
  <si>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</si>
  <si>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</si>
  <si>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</si>
  <si>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</si>
  <si>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</si>
  <si>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</si>
  <si>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</si>
  <si>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</si>
  <si>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</si>
  <si>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</si>
  <si>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</si>
  <si>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</si>
  <si>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</si>
  <si>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</si>
  <si>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</si>
  <si>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</si>
  <si>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</si>
  <si>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</si>
  <si>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</si>
  <si>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</si>
  <si>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</si>
  <si>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</si>
  <si>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</si>
  <si>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</si>
  <si>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</si>
  <si>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</si>
  <si>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</si>
  <si>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</si>
  <si>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</si>
  <si>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</si>
  <si>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</si>
  <si>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</si>
  <si>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</si>
  <si>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</si>
  <si>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</si>
  <si>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</si>
  <si>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</si>
  <si>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</si>
  <si>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</si>
  <si>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</si>
  <si>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</si>
  <si>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</si>
  <si>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</si>
  <si>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</si>
  <si>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</si>
  <si>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</si>
  <si>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</si>
  <si>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</si>
  <si>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</si>
  <si>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</si>
  <si>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</si>
  <si>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</si>
  <si>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</si>
  <si>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</si>
  <si>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</si>
  <si>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</si>
  <si>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</si>
  <si>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</si>
  <si>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</si>
  <si>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</si>
  <si>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</si>
  <si>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</si>
  <si>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</si>
  <si>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</si>
  <si>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</si>
  <si>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</si>
  <si>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</si>
  <si>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</si>
  <si>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</si>
  <si>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Sistema para el Desarrollo Integral de la Familia del Municipio de Valle de Santiago, Gto.
Estado Analítico del Ejercicio del Presupuesto de Egresos
Clasificación Funcional (Finalidad y Función)
Del 1 de Enero al 30 de Junio de 2026
(Cifras en Pesos)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</si>
  <si>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</si>
  <si>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</si>
  <si>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</si>
  <si>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</si>
  <si>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</si>
  <si>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</si>
  <si>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</si>
  <si>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</si>
  <si>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</si>
  <si>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</si>
  <si>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</si>
  <si>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</si>
  <si>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</si>
  <si>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</si>
  <si>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</si>
  <si>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</si>
  <si>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</si>
  <si>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</si>
  <si>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</si>
  <si>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</si>
  <si>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</si>
  <si>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</si>
  <si>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</si>
  <si>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</si>
  <si>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</si>
  <si>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</si>
  <si>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</si>
  <si>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</si>
  <si>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</si>
  <si>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</si>
  <si>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</si>
  <si>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 xml:space="preserve">Lic. Azalia Ileana Delgado Medina </t>
  </si>
  <si>
    <t>C.P. Andrés Mosqueda Juárez</t>
  </si>
  <si>
    <t>Directora General SMDIF</t>
  </si>
  <si>
    <t>Contador SMDIIF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</si>
</sst>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8" formatCode="_-[$€-2]* #,##0.00_-;\-[$€-2]* #,##0.00_-;_-[$€-2]* &quot;-&quot;??_-"/>
  </numFmts>
  <fonts count="9">
    <font>
      <sz val="8"/>
      <color theme="1"/>
      <name val="Arial"/>
      <charset val="134"/>
    </font>
    <font>
      <b/>
      <sz val="8"/>
      <name val="Arial"/>
      <charset val="134"/>
    </font>
    <font>
      <sz val="8"/>
      <name val="Arial"/>
      <charset val="134"/>
    </font>
    <font>
      <sz val="8"/>
      <color theme="0"/>
      <name val="Arial"/>
      <charset val="134"/>
    </font>
    <font>
      <b/>
      <sz val="8"/>
      <color theme="0"/>
      <name val="Arial"/>
      <charset val="134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indexed="8"/>
      <name val="Calibri"/>
      <charset val="134"/>
    </font>
    <font>
      <sz val="10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6">
    <xf numFmtId="0" fontId="0" fillId="0" borderId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0" fontId="1" fillId="2" borderId="4" xfId="9" applyFont="1" applyFill="1" applyBorder="1" applyAlignment="1">
      <alignment vertical="center"/>
    </xf>
    <xf numFmtId="0" fontId="1" fillId="2" borderId="6" xfId="9" applyFont="1" applyFill="1" applyBorder="1" applyAlignment="1">
      <alignment horizontal="center" vertical="center"/>
    </xf>
    <xf numFmtId="4" fontId="1" fillId="2" borderId="7" xfId="9" applyNumberFormat="1" applyFont="1" applyFill="1" applyBorder="1" applyAlignment="1">
      <alignment horizontal="center" vertical="center" wrapText="1"/>
    </xf>
    <xf numFmtId="0" fontId="1" fillId="0" borderId="0" xfId="9" applyFont="1" applyAlignment="1">
      <alignment vertical="center"/>
    </xf>
    <xf numFmtId="0" fontId="1" fillId="0" borderId="9" xfId="9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3" fontId="1" fillId="0" borderId="9" xfId="0" applyNumberFormat="1" applyFont="1" applyBorder="1" applyProtection="1">
      <protection locked="0"/>
    </xf>
    <xf numFmtId="0" fontId="2" fillId="0" borderId="0" xfId="0" applyFont="1" applyAlignment="1">
      <alignment horizontal="left" wrapText="1" indent="1"/>
    </xf>
    <xf numFmtId="3" fontId="2" fillId="0" borderId="9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3" fontId="1" fillId="0" borderId="7" xfId="0" applyNumberFormat="1" applyFont="1" applyBorder="1" applyProtection="1">
      <protection locked="0"/>
    </xf>
    <xf numFmtId="0" fontId="1" fillId="0" borderId="10" xfId="0" applyFont="1" applyBorder="1" applyAlignment="1">
      <alignment horizontal="left"/>
    </xf>
    <xf numFmtId="3" fontId="1" fillId="0" borderId="5" xfId="0" applyNumberFormat="1" applyFont="1" applyBorder="1" applyProtection="1">
      <protection locked="0"/>
    </xf>
    <xf numFmtId="0" fontId="2" fillId="0" borderId="0" xfId="0" applyFont="1" applyAlignment="1">
      <alignment horizontal="left" inden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left" indent="1"/>
    </xf>
    <xf numFmtId="3" fontId="2" fillId="0" borderId="8" xfId="0" applyNumberFormat="1" applyFont="1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3" fontId="1" fillId="0" borderId="8" xfId="0" applyNumberFormat="1" applyFont="1" applyBorder="1" applyProtection="1">
      <protection locked="0"/>
    </xf>
    <xf numFmtId="0" fontId="1" fillId="0" borderId="0" xfId="0" applyFont="1"/>
    <xf numFmtId="0" fontId="1" fillId="0" borderId="6" xfId="0" applyFont="1" applyBorder="1"/>
    <xf numFmtId="0" fontId="2" fillId="0" borderId="11" xfId="0" applyFont="1" applyBorder="1"/>
    <xf numFmtId="0" fontId="2" fillId="0" borderId="4" xfId="9" applyFont="1" applyBorder="1" applyAlignment="1">
      <alignment horizontal="left" vertical="center" indent="1"/>
    </xf>
    <xf numFmtId="4" fontId="2" fillId="0" borderId="5" xfId="9" applyNumberFormat="1" applyFont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indent="1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1" fillId="2" borderId="12" xfId="9" applyFont="1" applyFill="1" applyBorder="1" applyAlignment="1" applyProtection="1">
      <alignment horizontal="center" vertical="center" wrapText="1"/>
      <protection locked="0"/>
    </xf>
    <xf numFmtId="0" fontId="1" fillId="2" borderId="13" xfId="9" applyFont="1" applyFill="1" applyBorder="1" applyAlignment="1" applyProtection="1">
      <alignment horizontal="center" vertical="center" wrapText="1"/>
      <protection locked="0"/>
    </xf>
    <xf numFmtId="0" fontId="1" fillId="2" borderId="4" xfId="9" applyFont="1" applyFill="1" applyBorder="1" applyAlignment="1" applyProtection="1">
      <alignment horizontal="center" vertical="center" wrapText="1"/>
      <protection locked="0"/>
    </xf>
    <xf numFmtId="0" fontId="1" fillId="2" borderId="1" xfId="9" applyFont="1" applyFill="1" applyBorder="1" applyAlignment="1" applyProtection="1">
      <alignment horizontal="center" vertical="center" wrapText="1"/>
      <protection locked="0"/>
    </xf>
    <xf numFmtId="0" fontId="1" fillId="2" borderId="2" xfId="9" applyFont="1" applyFill="1" applyBorder="1" applyAlignment="1" applyProtection="1">
      <alignment horizontal="center" vertical="center" wrapText="1"/>
      <protection locked="0"/>
    </xf>
    <xf numFmtId="0" fontId="1" fillId="2" borderId="3" xfId="9" applyFont="1" applyFill="1" applyBorder="1" applyAlignment="1" applyProtection="1">
      <alignment horizontal="center" vertical="center" wrapText="1"/>
      <protection locked="0"/>
    </xf>
    <xf numFmtId="4" fontId="1" fillId="2" borderId="5" xfId="9" applyNumberFormat="1" applyFont="1" applyFill="1" applyBorder="1" applyAlignment="1">
      <alignment horizontal="center" vertical="center" wrapText="1"/>
    </xf>
    <xf numFmtId="4" fontId="1" fillId="2" borderId="8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horizontal="center" vertical="top"/>
      <protection locked="0"/>
    </xf>
    <xf numFmtId="0" fontId="2" fillId="0" borderId="0" xfId="8" applyFont="1" applyAlignment="1" applyProtection="1">
      <alignment horizontal="center" vertical="top"/>
      <protection locked="0"/>
    </xf>
  </cellXfs>
  <cellStyles count="16">
    <cellStyle name="Euro" xfId="1" xr:uid="{00000000-0005-0000-0000-000031000000}"/>
    <cellStyle name="Millares 2" xfId="2" xr:uid="{00000000-0005-0000-0000-000032000000}"/>
    <cellStyle name="Millares 2 2" xfId="3" xr:uid="{00000000-0005-0000-0000-000033000000}"/>
    <cellStyle name="Millares 2 3" xfId="4" xr:uid="{00000000-0005-0000-0000-000034000000}"/>
    <cellStyle name="Millares 3" xfId="5" xr:uid="{00000000-0005-0000-0000-000035000000}"/>
    <cellStyle name="Moneda 2" xfId="6" xr:uid="{00000000-0005-0000-0000-000036000000}"/>
    <cellStyle name="Normal" xfId="0" builtinId="0"/>
    <cellStyle name="Normal 2" xfId="7" xr:uid="{00000000-0005-0000-0000-000037000000}"/>
    <cellStyle name="Normal 2 2" xfId="8" xr:uid="{00000000-0005-0000-0000-000038000000}"/>
    <cellStyle name="Normal 3" xfId="9" xr:uid="{00000000-0005-0000-0000-000039000000}"/>
    <cellStyle name="Normal 4" xfId="10" xr:uid="{00000000-0005-0000-0000-00003A000000}"/>
    <cellStyle name="Normal 4 2" xfId="11" xr:uid="{00000000-0005-0000-0000-00003B000000}"/>
    <cellStyle name="Normal 5" xfId="12" xr:uid="{00000000-0005-0000-0000-00003C000000}"/>
    <cellStyle name="Normal 5 2" xfId="13" xr:uid="{00000000-0005-0000-0000-00003D000000}"/>
    <cellStyle name="Normal 6" xfId="14" xr:uid="{00000000-0005-0000-0000-00003E000000}"/>
    <cellStyle name="Normal 6 2" xfId="15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1517406</xdr:colOff>
      <xdr:row>60</xdr:row>
      <xdr:rowOff>65942</xdr:rowOff>
    </xdr:from>
    <xdr:to>
      <xdr:col>0</xdr:col>
      <xdr:colOff>3095625</xdr:colOff>
      <xdr:row>60</xdr:row>
      <xdr:rowOff>76200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465F2B40-FEB1-45A7-9716-BBA4687FFD57}"/>
            </a:ext>
          </a:extLst>
        </xdr:cNvPr>
        <xdr:cNvCxnSpPr/>
      </xdr:nvCxnSpPr>
      <xdr:spPr>
        <a:xfrm>
          <a:off x="1517406" y="11124467"/>
          <a:ext cx="1578219" cy="102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1019175</xdr:colOff>
      <xdr:row>59</xdr:row>
      <xdr:rowOff>123825</xdr:rowOff>
    </xdr:from>
    <xdr:to>
      <xdr:col>5</xdr:col>
      <xdr:colOff>859449</xdr:colOff>
      <xdr:row>59</xdr:row>
      <xdr:rowOff>131152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0BFAF81-05DA-407F-86DF-4EB47576457F}"/>
            </a:ext>
          </a:extLst>
        </xdr:cNvPr>
        <xdr:cNvCxnSpPr/>
      </xdr:nvCxnSpPr>
      <xdr:spPr>
        <a:xfrm flipV="1">
          <a:off x="7715250" y="11039475"/>
          <a:ext cx="1935774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841131</xdr:colOff>
      <xdr:row>22</xdr:row>
      <xdr:rowOff>56417</xdr:rowOff>
    </xdr:from>
    <xdr:to>
      <xdr:col>0</xdr:col>
      <xdr:colOff>2047875</xdr:colOff>
      <xdr:row>22</xdr:row>
      <xdr:rowOff>66675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E070B68F-94A1-4105-858C-C64A0570BBDB}"/>
            </a:ext>
          </a:extLst>
        </xdr:cNvPr>
        <xdr:cNvCxnSpPr/>
      </xdr:nvCxnSpPr>
      <xdr:spPr>
        <a:xfrm>
          <a:off x="841131" y="3856892"/>
          <a:ext cx="1206744" cy="102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1019175</xdr:colOff>
      <xdr:row>21</xdr:row>
      <xdr:rowOff>123825</xdr:rowOff>
    </xdr:from>
    <xdr:to>
      <xdr:col>5</xdr:col>
      <xdr:colOff>859449</xdr:colOff>
      <xdr:row>21</xdr:row>
      <xdr:rowOff>131152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7BC4ADC-CDED-44B0-B72D-EFCF9AE213DE}"/>
            </a:ext>
          </a:extLst>
        </xdr:cNvPr>
        <xdr:cNvCxnSpPr/>
      </xdr:nvCxnSpPr>
      <xdr:spPr>
        <a:xfrm flipV="1">
          <a:off x="7715250" y="11039475"/>
          <a:ext cx="1935774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1098306</xdr:colOff>
      <xdr:row>84</xdr:row>
      <xdr:rowOff>18317</xdr:rowOff>
    </xdr:from>
    <xdr:to>
      <xdr:col>0</xdr:col>
      <xdr:colOff>2552700</xdr:colOff>
      <xdr:row>84</xdr:row>
      <xdr:rowOff>19050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4C6CFB1D-8C88-45C3-B755-F014075511DD}"/>
            </a:ext>
          </a:extLst>
        </xdr:cNvPr>
        <xdr:cNvCxnSpPr/>
      </xdr:nvCxnSpPr>
      <xdr:spPr>
        <a:xfrm>
          <a:off x="1098306" y="12810392"/>
          <a:ext cx="1454394" cy="7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1019175</xdr:colOff>
      <xdr:row>83</xdr:row>
      <xdr:rowOff>123825</xdr:rowOff>
    </xdr:from>
    <xdr:to>
      <xdr:col>5</xdr:col>
      <xdr:colOff>859449</xdr:colOff>
      <xdr:row>83</xdr:row>
      <xdr:rowOff>131152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ED2806B-45F7-42A2-AF8A-10EFF3C8B0D1}"/>
            </a:ext>
          </a:extLst>
        </xdr:cNvPr>
        <xdr:cNvCxnSpPr/>
      </xdr:nvCxnSpPr>
      <xdr:spPr>
        <a:xfrm flipV="1">
          <a:off x="5838825" y="3781425"/>
          <a:ext cx="1935774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1517406</xdr:colOff>
      <xdr:row>49</xdr:row>
      <xdr:rowOff>84992</xdr:rowOff>
    </xdr:from>
    <xdr:to>
      <xdr:col>0</xdr:col>
      <xdr:colOff>2971800</xdr:colOff>
      <xdr:row>49</xdr:row>
      <xdr:rowOff>85725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F76FD95E-1327-4571-9616-5ED075BF0CBC}"/>
            </a:ext>
          </a:extLst>
        </xdr:cNvPr>
        <xdr:cNvCxnSpPr/>
      </xdr:nvCxnSpPr>
      <xdr:spPr>
        <a:xfrm>
          <a:off x="1517406" y="7838342"/>
          <a:ext cx="1454394" cy="7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1019175</xdr:colOff>
      <xdr:row>48</xdr:row>
      <xdr:rowOff>123825</xdr:rowOff>
    </xdr:from>
    <xdr:to>
      <xdr:col>5</xdr:col>
      <xdr:colOff>859449</xdr:colOff>
      <xdr:row>48</xdr:row>
      <xdr:rowOff>131152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D63A318-D0C1-4969-97D8-8D12E3293CC4}"/>
            </a:ext>
          </a:extLst>
        </xdr:cNvPr>
        <xdr:cNvCxnSpPr/>
      </xdr:nvCxnSpPr>
      <xdr:spPr>
        <a:xfrm flipV="1">
          <a:off x="6791325" y="12773025"/>
          <a:ext cx="1935774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"/>
  <sheetViews>
    <sheetView showGridLines="0" workbookViewId="0">
      <selection activeCell="G65" sqref="A1:G65"/>
    </sheetView>
  </sheetViews>
  <sheetFormatPr baseColWidth="10" defaultColWidth="12" defaultRowHeight="11.25"/>
  <cols>
    <col min="1" max="1" width="80.5" style="1" customWidth="1"/>
    <col min="2" max="7" width="18.33203125" style="1" customWidth="1"/>
    <col min="8" max="16384" width="12" style="1"/>
  </cols>
  <sheetData>
    <row r="1" spans="1:7" ht="57" customHeight="1">
      <c r="A1" s="32" t="s">
        <v>0</v>
      </c>
      <c r="B1" s="33"/>
      <c r="C1" s="33"/>
      <c r="D1" s="33"/>
      <c r="E1" s="33"/>
      <c r="F1" s="33"/>
      <c r="G1" s="34"/>
    </row>
    <row r="2" spans="1:7">
      <c r="A2" s="2"/>
      <c r="B2" s="35" t="s">
        <v>1</v>
      </c>
      <c r="C2" s="36"/>
      <c r="D2" s="36"/>
      <c r="E2" s="36"/>
      <c r="F2" s="37"/>
      <c r="G2" s="38" t="s">
        <v>2</v>
      </c>
    </row>
    <row r="3" spans="1:7" ht="24.9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/>
    </row>
    <row r="4" spans="1:7">
      <c r="A4" s="26"/>
      <c r="B4" s="27"/>
      <c r="C4" s="27"/>
      <c r="D4" s="27"/>
      <c r="E4" s="27"/>
      <c r="F4" s="27"/>
      <c r="G4" s="27"/>
    </row>
    <row r="5" spans="1:7">
      <c r="A5" s="28" t="s">
        <v>9</v>
      </c>
      <c r="B5" s="10">
        <v>1142038.46</v>
      </c>
      <c r="C5" s="10">
        <v>2978100.94</v>
      </c>
      <c r="D5" s="10">
        <f>B5+C5</f>
        <v>4120139.4</v>
      </c>
      <c r="E5" s="10">
        <v>2994507.73</v>
      </c>
      <c r="F5" s="10">
        <v>2994507.73</v>
      </c>
      <c r="G5" s="10">
        <f>D5-E5</f>
        <v>1125631.67</v>
      </c>
    </row>
    <row r="6" spans="1:7">
      <c r="A6" s="28" t="s">
        <v>10</v>
      </c>
      <c r="B6" s="10">
        <v>4933268.9000000004</v>
      </c>
      <c r="C6" s="10">
        <v>163055.56</v>
      </c>
      <c r="D6" s="10">
        <f t="shared" ref="D6:D17" si="0">B6+C6</f>
        <v>5096324.46</v>
      </c>
      <c r="E6" s="10">
        <v>2115634.37</v>
      </c>
      <c r="F6" s="10">
        <v>2115634.37</v>
      </c>
      <c r="G6" s="10">
        <f t="shared" ref="G6:G17" si="1">D6-E6</f>
        <v>2980690.09</v>
      </c>
    </row>
    <row r="7" spans="1:7">
      <c r="A7" s="28" t="s">
        <v>11</v>
      </c>
      <c r="B7" s="10">
        <v>624298.79</v>
      </c>
      <c r="C7" s="10">
        <v>0</v>
      </c>
      <c r="D7" s="10">
        <f t="shared" si="0"/>
        <v>624298.79</v>
      </c>
      <c r="E7" s="10">
        <v>154351.65</v>
      </c>
      <c r="F7" s="10">
        <v>154351.65</v>
      </c>
      <c r="G7" s="10">
        <f t="shared" si="1"/>
        <v>469947.14</v>
      </c>
    </row>
    <row r="8" spans="1:7">
      <c r="A8" s="28" t="s">
        <v>12</v>
      </c>
      <c r="B8" s="10">
        <v>284351.58</v>
      </c>
      <c r="C8" s="10">
        <v>-21156.3</v>
      </c>
      <c r="D8" s="10">
        <f t="shared" si="0"/>
        <v>263195.28000000003</v>
      </c>
      <c r="E8" s="10">
        <v>144018.97</v>
      </c>
      <c r="F8" s="10">
        <v>144018.97</v>
      </c>
      <c r="G8" s="10">
        <f t="shared" si="1"/>
        <v>119176.31</v>
      </c>
    </row>
    <row r="9" spans="1:7">
      <c r="A9" s="28" t="s">
        <v>13</v>
      </c>
      <c r="B9" s="10">
        <v>937997.69</v>
      </c>
      <c r="C9" s="10">
        <v>192400</v>
      </c>
      <c r="D9" s="10">
        <f t="shared" si="0"/>
        <v>1130397.69</v>
      </c>
      <c r="E9" s="10">
        <v>531865.11</v>
      </c>
      <c r="F9" s="10">
        <v>531865.11</v>
      </c>
      <c r="G9" s="10">
        <f t="shared" si="1"/>
        <v>598532.57999999996</v>
      </c>
    </row>
    <row r="10" spans="1:7">
      <c r="A10" s="28" t="s">
        <v>14</v>
      </c>
      <c r="B10" s="10">
        <v>2995998.7200000002</v>
      </c>
      <c r="C10" s="10">
        <v>913200</v>
      </c>
      <c r="D10" s="10">
        <f t="shared" si="0"/>
        <v>3909198.72</v>
      </c>
      <c r="E10" s="10">
        <v>2006461.28</v>
      </c>
      <c r="F10" s="10">
        <v>2006461.28</v>
      </c>
      <c r="G10" s="10">
        <f t="shared" si="1"/>
        <v>1902737.44</v>
      </c>
    </row>
    <row r="11" spans="1:7">
      <c r="A11" s="28" t="s">
        <v>15</v>
      </c>
      <c r="B11" s="10">
        <v>1106910.93</v>
      </c>
      <c r="C11" s="10">
        <v>6145</v>
      </c>
      <c r="D11" s="10">
        <f t="shared" si="0"/>
        <v>1113055.93</v>
      </c>
      <c r="E11" s="10">
        <v>440788.94</v>
      </c>
      <c r="F11" s="10">
        <v>440788.94</v>
      </c>
      <c r="G11" s="10">
        <f t="shared" si="1"/>
        <v>672266.99</v>
      </c>
    </row>
    <row r="12" spans="1:7">
      <c r="A12" s="28" t="s">
        <v>16</v>
      </c>
      <c r="B12" s="10">
        <v>832383.19</v>
      </c>
      <c r="C12" s="10">
        <v>-20855.560000000001</v>
      </c>
      <c r="D12" s="10">
        <f t="shared" si="0"/>
        <v>811527.63</v>
      </c>
      <c r="E12" s="10">
        <v>370338.64</v>
      </c>
      <c r="F12" s="10">
        <v>370338.64</v>
      </c>
      <c r="G12" s="10">
        <f t="shared" si="1"/>
        <v>441188.99</v>
      </c>
    </row>
    <row r="13" spans="1:7">
      <c r="A13" s="28" t="s">
        <v>17</v>
      </c>
      <c r="B13" s="10">
        <v>1943607.73</v>
      </c>
      <c r="C13" s="10">
        <v>199375.2</v>
      </c>
      <c r="D13" s="10">
        <f t="shared" si="0"/>
        <v>2142982.9300000002</v>
      </c>
      <c r="E13" s="10">
        <v>817612.27</v>
      </c>
      <c r="F13" s="10">
        <v>817612.27</v>
      </c>
      <c r="G13" s="10">
        <f t="shared" si="1"/>
        <v>1325370.6599999999</v>
      </c>
    </row>
    <row r="14" spans="1:7">
      <c r="A14" s="28" t="s">
        <v>18</v>
      </c>
      <c r="B14" s="10">
        <v>45316.62</v>
      </c>
      <c r="C14" s="10">
        <v>2802700</v>
      </c>
      <c r="D14" s="10">
        <f t="shared" si="0"/>
        <v>2848016.62</v>
      </c>
      <c r="E14" s="10">
        <v>712667.48</v>
      </c>
      <c r="F14" s="10">
        <v>712667.48</v>
      </c>
      <c r="G14" s="10">
        <f t="shared" si="1"/>
        <v>2135349.14</v>
      </c>
    </row>
    <row r="15" spans="1:7">
      <c r="A15" s="28" t="s">
        <v>19</v>
      </c>
      <c r="B15" s="10">
        <v>1001239.52</v>
      </c>
      <c r="C15" s="10">
        <v>0</v>
      </c>
      <c r="D15" s="10">
        <f t="shared" si="0"/>
        <v>1001239.52</v>
      </c>
      <c r="E15" s="10">
        <v>504702.2</v>
      </c>
      <c r="F15" s="10">
        <v>504702.2</v>
      </c>
      <c r="G15" s="10">
        <f t="shared" si="1"/>
        <v>496537.32</v>
      </c>
    </row>
    <row r="16" spans="1:7">
      <c r="A16" s="28" t="s">
        <v>20</v>
      </c>
      <c r="B16" s="10">
        <v>551970.99</v>
      </c>
      <c r="C16" s="10">
        <v>0</v>
      </c>
      <c r="D16" s="10">
        <f t="shared" si="0"/>
        <v>551970.99</v>
      </c>
      <c r="E16" s="10">
        <v>244607.06</v>
      </c>
      <c r="F16" s="10">
        <v>244607.06</v>
      </c>
      <c r="G16" s="10">
        <f t="shared" si="1"/>
        <v>307363.93</v>
      </c>
    </row>
    <row r="17" spans="1:7">
      <c r="A17" s="28" t="s">
        <v>21</v>
      </c>
      <c r="B17" s="10">
        <v>190817.56</v>
      </c>
      <c r="C17" s="10">
        <v>0</v>
      </c>
      <c r="D17" s="10">
        <f t="shared" si="0"/>
        <v>190817.56</v>
      </c>
      <c r="E17" s="10">
        <v>85423.56</v>
      </c>
      <c r="F17" s="10">
        <v>85423.56</v>
      </c>
      <c r="G17" s="10">
        <f t="shared" si="1"/>
        <v>105394</v>
      </c>
    </row>
    <row r="18" spans="1:7">
      <c r="A18" s="28"/>
      <c r="B18" s="10">
        <v>0</v>
      </c>
      <c r="C18" s="10">
        <v>0</v>
      </c>
      <c r="D18" s="10">
        <f t="shared" ref="D18:D19" si="2">B18+C18</f>
        <v>0</v>
      </c>
      <c r="E18" s="10">
        <v>0</v>
      </c>
      <c r="F18" s="10">
        <v>0</v>
      </c>
      <c r="G18" s="10">
        <f t="shared" ref="G18:G19" si="3">D18-E18</f>
        <v>0</v>
      </c>
    </row>
    <row r="19" spans="1:7">
      <c r="A19" s="28"/>
      <c r="B19" s="10">
        <v>0</v>
      </c>
      <c r="C19" s="10">
        <v>0</v>
      </c>
      <c r="D19" s="10">
        <f t="shared" si="2"/>
        <v>0</v>
      </c>
      <c r="E19" s="10">
        <v>0</v>
      </c>
      <c r="F19" s="10">
        <v>0</v>
      </c>
      <c r="G19" s="10">
        <f t="shared" si="3"/>
        <v>0</v>
      </c>
    </row>
    <row r="20" spans="1:7">
      <c r="A20" s="29" t="s">
        <v>22</v>
      </c>
      <c r="B20" s="12">
        <f t="shared" ref="B20:G20" si="4">SUM(B5:B19)</f>
        <v>16590200.68</v>
      </c>
      <c r="C20" s="12">
        <f t="shared" si="4"/>
        <v>7212964.8399999999</v>
      </c>
      <c r="D20" s="12">
        <f t="shared" si="4"/>
        <v>23803165.52</v>
      </c>
      <c r="E20" s="12">
        <f t="shared" si="4"/>
        <v>11122979.26</v>
      </c>
      <c r="F20" s="12">
        <f t="shared" si="4"/>
        <v>11122979.26</v>
      </c>
      <c r="G20" s="12">
        <f t="shared" si="4"/>
        <v>12680186.26</v>
      </c>
    </row>
    <row r="22" spans="1:7" ht="55.35" customHeight="1">
      <c r="A22" s="32" t="s">
        <v>0</v>
      </c>
      <c r="B22" s="33"/>
      <c r="C22" s="33"/>
      <c r="D22" s="33"/>
      <c r="E22" s="33"/>
      <c r="F22" s="33"/>
      <c r="G22" s="34"/>
    </row>
    <row r="23" spans="1:7">
      <c r="A23" s="2"/>
      <c r="B23" s="35" t="s">
        <v>1</v>
      </c>
      <c r="C23" s="36"/>
      <c r="D23" s="36"/>
      <c r="E23" s="36"/>
      <c r="F23" s="37"/>
      <c r="G23" s="38" t="s">
        <v>2</v>
      </c>
    </row>
    <row r="24" spans="1:7" ht="22.5">
      <c r="A24" s="3" t="s">
        <v>3</v>
      </c>
      <c r="B24" s="4" t="s">
        <v>4</v>
      </c>
      <c r="C24" s="4" t="s">
        <v>5</v>
      </c>
      <c r="D24" s="4" t="s">
        <v>6</v>
      </c>
      <c r="E24" s="4" t="s">
        <v>7</v>
      </c>
      <c r="F24" s="4" t="s">
        <v>8</v>
      </c>
      <c r="G24" s="39"/>
    </row>
    <row r="25" spans="1:7">
      <c r="A25" s="5"/>
      <c r="B25" s="6"/>
      <c r="C25" s="6"/>
      <c r="D25" s="6"/>
      <c r="E25" s="6"/>
      <c r="F25" s="6"/>
      <c r="G25" s="6"/>
    </row>
    <row r="26" spans="1:7">
      <c r="A26" s="30" t="s">
        <v>23</v>
      </c>
      <c r="B26" s="10">
        <v>0</v>
      </c>
      <c r="C26" s="10">
        <v>0</v>
      </c>
      <c r="D26" s="10">
        <f>B26+C26</f>
        <v>0</v>
      </c>
      <c r="E26" s="10">
        <v>0</v>
      </c>
      <c r="F26" s="10">
        <v>0</v>
      </c>
      <c r="G26" s="10">
        <f>D26-E26</f>
        <v>0</v>
      </c>
    </row>
    <row r="27" spans="1:7">
      <c r="A27" s="30" t="s">
        <v>24</v>
      </c>
      <c r="B27" s="10">
        <v>0</v>
      </c>
      <c r="C27" s="10">
        <v>0</v>
      </c>
      <c r="D27" s="10">
        <f t="shared" ref="D27:D29" si="5">B27+C27</f>
        <v>0</v>
      </c>
      <c r="E27" s="10">
        <v>0</v>
      </c>
      <c r="F27" s="10">
        <v>0</v>
      </c>
      <c r="G27" s="10">
        <f t="shared" ref="G27:G29" si="6">D27-E27</f>
        <v>0</v>
      </c>
    </row>
    <row r="28" spans="1:7">
      <c r="A28" s="30" t="s">
        <v>25</v>
      </c>
      <c r="B28" s="10">
        <v>0</v>
      </c>
      <c r="C28" s="10">
        <v>0</v>
      </c>
      <c r="D28" s="10">
        <f t="shared" si="5"/>
        <v>0</v>
      </c>
      <c r="E28" s="10">
        <v>0</v>
      </c>
      <c r="F28" s="10">
        <v>0</v>
      </c>
      <c r="G28" s="10">
        <f t="shared" si="6"/>
        <v>0</v>
      </c>
    </row>
    <row r="29" spans="1:7">
      <c r="A29" s="30" t="s">
        <v>26</v>
      </c>
      <c r="B29" s="10">
        <v>0</v>
      </c>
      <c r="C29" s="10">
        <v>0</v>
      </c>
      <c r="D29" s="10">
        <f t="shared" si="5"/>
        <v>0</v>
      </c>
      <c r="E29" s="10">
        <v>0</v>
      </c>
      <c r="F29" s="10">
        <v>0</v>
      </c>
      <c r="G29" s="10">
        <f t="shared" si="6"/>
        <v>0</v>
      </c>
    </row>
    <row r="30" spans="1:7">
      <c r="A30" s="30"/>
      <c r="B30" s="10"/>
      <c r="C30" s="10"/>
      <c r="D30" s="10"/>
      <c r="E30" s="10"/>
      <c r="F30" s="10"/>
      <c r="G30" s="10"/>
    </row>
    <row r="31" spans="1:7">
      <c r="A31" s="11" t="s">
        <v>22</v>
      </c>
      <c r="B31" s="12">
        <f t="shared" ref="B31:G31" si="7">SUM(B26:B29)</f>
        <v>0</v>
      </c>
      <c r="C31" s="12">
        <f t="shared" si="7"/>
        <v>0</v>
      </c>
      <c r="D31" s="12">
        <f t="shared" si="7"/>
        <v>0</v>
      </c>
      <c r="E31" s="12">
        <f t="shared" si="7"/>
        <v>0</v>
      </c>
      <c r="F31" s="12">
        <f t="shared" si="7"/>
        <v>0</v>
      </c>
      <c r="G31" s="12">
        <f t="shared" si="7"/>
        <v>0</v>
      </c>
    </row>
    <row r="34" spans="1:7" ht="59.45" customHeight="1">
      <c r="A34" s="35" t="s">
        <v>0</v>
      </c>
      <c r="B34" s="36"/>
      <c r="C34" s="36"/>
      <c r="D34" s="36"/>
      <c r="E34" s="36"/>
      <c r="F34" s="36"/>
      <c r="G34" s="37"/>
    </row>
    <row r="35" spans="1:7">
      <c r="A35" s="2"/>
      <c r="B35" s="35" t="s">
        <v>1</v>
      </c>
      <c r="C35" s="36"/>
      <c r="D35" s="36"/>
      <c r="E35" s="36"/>
      <c r="F35" s="37"/>
      <c r="G35" s="38" t="s">
        <v>2</v>
      </c>
    </row>
    <row r="36" spans="1:7" ht="22.5">
      <c r="A36" s="3" t="s">
        <v>3</v>
      </c>
      <c r="B36" s="4" t="s">
        <v>4</v>
      </c>
      <c r="C36" s="4" t="s">
        <v>5</v>
      </c>
      <c r="D36" s="4" t="s">
        <v>6</v>
      </c>
      <c r="E36" s="4" t="s">
        <v>7</v>
      </c>
      <c r="F36" s="4" t="s">
        <v>8</v>
      </c>
      <c r="G36" s="39"/>
    </row>
    <row r="37" spans="1:7">
      <c r="A37" s="5"/>
      <c r="B37" s="6"/>
      <c r="C37" s="6"/>
      <c r="D37" s="6"/>
      <c r="E37" s="6"/>
      <c r="F37" s="6"/>
      <c r="G37" s="6"/>
    </row>
    <row r="38" spans="1:7">
      <c r="A38" s="31" t="s">
        <v>27</v>
      </c>
      <c r="B38" s="10">
        <v>0</v>
      </c>
      <c r="C38" s="10">
        <v>0</v>
      </c>
      <c r="D38" s="10">
        <f t="shared" ref="D38:D50" si="8">B38+C38</f>
        <v>0</v>
      </c>
      <c r="E38" s="10">
        <v>0</v>
      </c>
      <c r="F38" s="10">
        <v>0</v>
      </c>
      <c r="G38" s="10">
        <f t="shared" ref="G38:G50" si="9">D38-E38</f>
        <v>0</v>
      </c>
    </row>
    <row r="39" spans="1:7">
      <c r="A39" s="31"/>
      <c r="B39" s="10"/>
      <c r="C39" s="10"/>
      <c r="D39" s="10"/>
      <c r="E39" s="10"/>
      <c r="F39" s="10"/>
      <c r="G39" s="10"/>
    </row>
    <row r="40" spans="1:7">
      <c r="A40" s="31" t="s">
        <v>28</v>
      </c>
      <c r="B40" s="10">
        <v>0</v>
      </c>
      <c r="C40" s="10">
        <v>0</v>
      </c>
      <c r="D40" s="10">
        <f t="shared" si="8"/>
        <v>0</v>
      </c>
      <c r="E40" s="10">
        <v>0</v>
      </c>
      <c r="F40" s="10">
        <v>0</v>
      </c>
      <c r="G40" s="10">
        <f t="shared" si="9"/>
        <v>0</v>
      </c>
    </row>
    <row r="41" spans="1:7">
      <c r="A41" s="31"/>
      <c r="B41" s="10"/>
      <c r="C41" s="10"/>
      <c r="D41" s="10"/>
      <c r="E41" s="10"/>
      <c r="F41" s="10"/>
      <c r="G41" s="10"/>
    </row>
    <row r="42" spans="1:7">
      <c r="A42" s="31" t="s">
        <v>29</v>
      </c>
      <c r="B42" s="10">
        <v>0</v>
      </c>
      <c r="C42" s="10">
        <v>0</v>
      </c>
      <c r="D42" s="10">
        <f t="shared" si="8"/>
        <v>0</v>
      </c>
      <c r="E42" s="10">
        <v>0</v>
      </c>
      <c r="F42" s="10">
        <v>0</v>
      </c>
      <c r="G42" s="10">
        <f t="shared" si="9"/>
        <v>0</v>
      </c>
    </row>
    <row r="43" spans="1:7">
      <c r="A43" s="31"/>
      <c r="B43" s="10"/>
      <c r="C43" s="10"/>
      <c r="D43" s="10"/>
      <c r="E43" s="10"/>
      <c r="F43" s="10"/>
      <c r="G43" s="10"/>
    </row>
    <row r="44" spans="1:7">
      <c r="A44" s="31" t="s">
        <v>30</v>
      </c>
      <c r="B44" s="10">
        <v>0</v>
      </c>
      <c r="C44" s="10">
        <v>0</v>
      </c>
      <c r="D44" s="10">
        <f t="shared" si="8"/>
        <v>0</v>
      </c>
      <c r="E44" s="10">
        <v>0</v>
      </c>
      <c r="F44" s="10">
        <v>0</v>
      </c>
      <c r="G44" s="10">
        <f t="shared" si="9"/>
        <v>0</v>
      </c>
    </row>
    <row r="45" spans="1:7">
      <c r="A45" s="31"/>
      <c r="B45" s="10"/>
      <c r="C45" s="10"/>
      <c r="D45" s="10"/>
      <c r="E45" s="10"/>
      <c r="F45" s="10"/>
      <c r="G45" s="10"/>
    </row>
    <row r="46" spans="1:7" ht="22.5">
      <c r="A46" s="31" t="s">
        <v>31</v>
      </c>
      <c r="B46" s="10">
        <v>0</v>
      </c>
      <c r="C46" s="10">
        <v>0</v>
      </c>
      <c r="D46" s="10">
        <f t="shared" si="8"/>
        <v>0</v>
      </c>
      <c r="E46" s="10">
        <v>0</v>
      </c>
      <c r="F46" s="10">
        <v>0</v>
      </c>
      <c r="G46" s="10">
        <f t="shared" si="9"/>
        <v>0</v>
      </c>
    </row>
    <row r="47" spans="1:7">
      <c r="A47" s="31"/>
      <c r="B47" s="10"/>
      <c r="C47" s="10"/>
      <c r="D47" s="10"/>
      <c r="E47" s="10"/>
      <c r="F47" s="10"/>
      <c r="G47" s="10"/>
    </row>
    <row r="48" spans="1:7" ht="22.5">
      <c r="A48" s="31" t="s">
        <v>32</v>
      </c>
      <c r="B48" s="10">
        <v>0</v>
      </c>
      <c r="C48" s="10">
        <v>0</v>
      </c>
      <c r="D48" s="10">
        <f t="shared" ref="D48" si="10">B48+C48</f>
        <v>0</v>
      </c>
      <c r="E48" s="10">
        <v>0</v>
      </c>
      <c r="F48" s="10">
        <v>0</v>
      </c>
      <c r="G48" s="10">
        <f t="shared" ref="G48" si="11">D48-E48</f>
        <v>0</v>
      </c>
    </row>
    <row r="49" spans="1:7">
      <c r="A49" s="31"/>
      <c r="B49" s="10"/>
      <c r="C49" s="10"/>
      <c r="D49" s="10"/>
      <c r="E49" s="10"/>
      <c r="F49" s="10"/>
      <c r="G49" s="10"/>
    </row>
    <row r="50" spans="1:7">
      <c r="A50" s="31" t="s">
        <v>33</v>
      </c>
      <c r="B50" s="10">
        <v>0</v>
      </c>
      <c r="C50" s="10">
        <v>0</v>
      </c>
      <c r="D50" s="10">
        <f t="shared" si="8"/>
        <v>0</v>
      </c>
      <c r="E50" s="10">
        <v>0</v>
      </c>
      <c r="F50" s="10">
        <v>0</v>
      </c>
      <c r="G50" s="10">
        <f t="shared" si="9"/>
        <v>0</v>
      </c>
    </row>
    <row r="51" spans="1:7">
      <c r="A51" s="31"/>
      <c r="B51" s="10"/>
      <c r="C51" s="10"/>
      <c r="D51" s="10"/>
      <c r="E51" s="10"/>
      <c r="F51" s="10"/>
      <c r="G51" s="10"/>
    </row>
    <row r="52" spans="1:7">
      <c r="A52" s="31" t="s">
        <v>34</v>
      </c>
      <c r="B52" s="10">
        <v>16590200.68</v>
      </c>
      <c r="C52" s="10">
        <v>7212964.8399999999</v>
      </c>
      <c r="D52" s="10">
        <f t="shared" ref="D52" si="12">B52+C52</f>
        <v>23803165.52</v>
      </c>
      <c r="E52" s="10">
        <v>11122979.26</v>
      </c>
      <c r="F52" s="10">
        <v>11122979.26</v>
      </c>
      <c r="G52" s="10">
        <f t="shared" ref="G52" si="13">D52-E52</f>
        <v>12680186.26</v>
      </c>
    </row>
    <row r="53" spans="1:7">
      <c r="A53" s="31"/>
      <c r="B53" s="10"/>
      <c r="C53" s="10"/>
      <c r="D53" s="10"/>
      <c r="E53" s="10"/>
      <c r="F53" s="10"/>
      <c r="G53" s="10"/>
    </row>
    <row r="54" spans="1:7">
      <c r="A54" s="11" t="s">
        <v>22</v>
      </c>
      <c r="B54" s="12">
        <f t="shared" ref="B54:G54" si="14">SUM(B38:B52)</f>
        <v>16590200.68</v>
      </c>
      <c r="C54" s="12">
        <f t="shared" si="14"/>
        <v>7212964.8399999999</v>
      </c>
      <c r="D54" s="12">
        <f t="shared" si="14"/>
        <v>23803165.52</v>
      </c>
      <c r="E54" s="12">
        <f t="shared" si="14"/>
        <v>11122979.26</v>
      </c>
      <c r="F54" s="12">
        <f t="shared" si="14"/>
        <v>11122979.26</v>
      </c>
      <c r="G54" s="12">
        <f t="shared" si="14"/>
        <v>12680186.26</v>
      </c>
    </row>
    <row r="56" spans="1:7">
      <c r="A56" s="1" t="s">
        <v>35</v>
      </c>
    </row>
    <row r="60" spans="1:7">
      <c r="A60" s="40"/>
      <c r="B60" s="40"/>
      <c r="C60" s="40"/>
    </row>
    <row r="61" spans="1:7">
      <c r="A61" s="40"/>
      <c r="B61" s="40"/>
      <c r="C61" s="40"/>
      <c r="E61" s="42" t="s">
        <v>146</v>
      </c>
      <c r="F61" s="42"/>
    </row>
    <row r="62" spans="1:7">
      <c r="A62" s="41" t="s">
        <v>145</v>
      </c>
      <c r="E62" s="42" t="s">
        <v>148</v>
      </c>
      <c r="F62" s="42"/>
    </row>
    <row r="63" spans="1:7">
      <c r="A63" s="41" t="s">
        <v>147</v>
      </c>
    </row>
  </sheetData>
  <sheetProtection formatCells="0" formatColumns="0" formatRows="0" insertRows="0" deleteRows="0" autoFilter="0"/>
  <mergeCells count="11">
    <mergeCell ref="E62:F62"/>
    <mergeCell ref="B35:F35"/>
    <mergeCell ref="G2:G3"/>
    <mergeCell ref="G23:G24"/>
    <mergeCell ref="G35:G36"/>
    <mergeCell ref="E61:F61"/>
    <mergeCell ref="A1:G1"/>
    <mergeCell ref="B2:F2"/>
    <mergeCell ref="A22:G22"/>
    <mergeCell ref="B23:F23"/>
    <mergeCell ref="A34:G34"/>
  </mergeCells>
  <printOptions horizontalCentered="1"/>
  <pageMargins left="0.70866141732283505" right="0.70866141732283505" top="0.74803149606299202" bottom="0.74803149606299202" header="0.31496062992126" footer="0.31496062992126"/>
  <pageSetup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5"/>
  <sheetViews>
    <sheetView showGridLines="0" workbookViewId="0">
      <selection activeCell="G25" sqref="A1:G25"/>
    </sheetView>
  </sheetViews>
  <sheetFormatPr baseColWidth="10" defaultColWidth="12" defaultRowHeight="11.25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>
      <c r="A1" s="35" t="s">
        <v>36</v>
      </c>
      <c r="B1" s="36"/>
      <c r="C1" s="36"/>
      <c r="D1" s="36"/>
      <c r="E1" s="36"/>
      <c r="F1" s="36"/>
      <c r="G1" s="37"/>
    </row>
    <row r="2" spans="1:7">
      <c r="A2" s="2"/>
      <c r="B2" s="35" t="s">
        <v>1</v>
      </c>
      <c r="C2" s="36"/>
      <c r="D2" s="36"/>
      <c r="E2" s="36"/>
      <c r="F2" s="37"/>
      <c r="G2" s="38" t="s">
        <v>2</v>
      </c>
    </row>
    <row r="3" spans="1:7" ht="24.9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/>
    </row>
    <row r="4" spans="1:7">
      <c r="A4" s="5"/>
      <c r="B4" s="6"/>
      <c r="C4" s="6"/>
      <c r="D4" s="6"/>
      <c r="E4" s="6"/>
      <c r="F4" s="6"/>
      <c r="G4" s="6"/>
    </row>
    <row r="5" spans="1:7">
      <c r="A5" s="23" t="s">
        <v>37</v>
      </c>
      <c r="B5" s="10">
        <v>16554507.880000001</v>
      </c>
      <c r="C5" s="10">
        <v>5994213.8399999999</v>
      </c>
      <c r="D5" s="10">
        <f>B5+C5</f>
        <v>22548721.719999999</v>
      </c>
      <c r="E5" s="10">
        <v>9949228.2599999998</v>
      </c>
      <c r="F5" s="10">
        <v>9949228.2599999998</v>
      </c>
      <c r="G5" s="10">
        <f>D5-E5</f>
        <v>12599493.460000001</v>
      </c>
    </row>
    <row r="6" spans="1:7">
      <c r="A6" s="23"/>
      <c r="B6" s="10"/>
      <c r="C6" s="10"/>
      <c r="D6" s="10"/>
      <c r="E6" s="10"/>
      <c r="F6" s="10"/>
      <c r="G6" s="10"/>
    </row>
    <row r="7" spans="1:7">
      <c r="A7" s="23" t="s">
        <v>38</v>
      </c>
      <c r="B7" s="10">
        <v>35692.800000000003</v>
      </c>
      <c r="C7" s="10">
        <v>1218751</v>
      </c>
      <c r="D7" s="10">
        <f>B7+C7</f>
        <v>1254443.8</v>
      </c>
      <c r="E7" s="10">
        <v>1173751</v>
      </c>
      <c r="F7" s="10">
        <v>1173751</v>
      </c>
      <c r="G7" s="10">
        <f>D7-E7</f>
        <v>80692.800000000003</v>
      </c>
    </row>
    <row r="8" spans="1:7">
      <c r="A8" s="23"/>
      <c r="B8" s="10"/>
      <c r="C8" s="10"/>
      <c r="D8" s="10"/>
      <c r="E8" s="10"/>
      <c r="F8" s="10"/>
      <c r="G8" s="10"/>
    </row>
    <row r="9" spans="1:7">
      <c r="A9" s="23" t="s">
        <v>39</v>
      </c>
      <c r="B9" s="10">
        <v>0</v>
      </c>
      <c r="C9" s="10">
        <v>0</v>
      </c>
      <c r="D9" s="10">
        <f>B9+C9</f>
        <v>0</v>
      </c>
      <c r="E9" s="10">
        <v>0</v>
      </c>
      <c r="F9" s="10">
        <v>0</v>
      </c>
      <c r="G9" s="10">
        <f>D9-E9</f>
        <v>0</v>
      </c>
    </row>
    <row r="10" spans="1:7">
      <c r="A10" s="23"/>
      <c r="B10" s="10"/>
      <c r="C10" s="10"/>
      <c r="D10" s="10"/>
      <c r="E10" s="10"/>
      <c r="F10" s="10"/>
      <c r="G10" s="10"/>
    </row>
    <row r="11" spans="1:7">
      <c r="A11" s="23" t="s">
        <v>40</v>
      </c>
      <c r="B11" s="10">
        <v>0</v>
      </c>
      <c r="C11" s="10">
        <v>0</v>
      </c>
      <c r="D11" s="10">
        <f>B11+C11</f>
        <v>0</v>
      </c>
      <c r="E11" s="10">
        <v>0</v>
      </c>
      <c r="F11" s="10">
        <v>0</v>
      </c>
      <c r="G11" s="10">
        <f>D11-E11</f>
        <v>0</v>
      </c>
    </row>
    <row r="12" spans="1:7">
      <c r="A12" s="23"/>
      <c r="B12" s="10"/>
      <c r="C12" s="10"/>
      <c r="D12" s="10"/>
      <c r="E12" s="10"/>
      <c r="F12" s="10"/>
      <c r="G12" s="10"/>
    </row>
    <row r="13" spans="1:7">
      <c r="A13" s="24" t="s">
        <v>41</v>
      </c>
      <c r="B13" s="10">
        <v>0</v>
      </c>
      <c r="C13" s="10">
        <v>0</v>
      </c>
      <c r="D13" s="10">
        <f>B13+C13</f>
        <v>0</v>
      </c>
      <c r="E13" s="10">
        <v>0</v>
      </c>
      <c r="F13" s="10">
        <v>0</v>
      </c>
      <c r="G13" s="10">
        <f>D13-E13</f>
        <v>0</v>
      </c>
    </row>
    <row r="14" spans="1:7">
      <c r="A14" s="25"/>
      <c r="B14" s="20"/>
      <c r="C14" s="20"/>
      <c r="D14" s="20"/>
      <c r="E14" s="20"/>
      <c r="F14" s="20"/>
      <c r="G14" s="20"/>
    </row>
    <row r="15" spans="1:7">
      <c r="A15" s="21" t="s">
        <v>22</v>
      </c>
      <c r="B15" s="22">
        <f t="shared" ref="B15:G15" si="0">SUM(B5+B7+B9+B11+B13)</f>
        <v>16590200.68</v>
      </c>
      <c r="C15" s="22">
        <f t="shared" si="0"/>
        <v>7212964.8399999999</v>
      </c>
      <c r="D15" s="22">
        <f t="shared" si="0"/>
        <v>23803165.52</v>
      </c>
      <c r="E15" s="22">
        <f t="shared" si="0"/>
        <v>11122979.26</v>
      </c>
      <c r="F15" s="22">
        <f t="shared" si="0"/>
        <v>11122979.26</v>
      </c>
      <c r="G15" s="22">
        <f t="shared" si="0"/>
        <v>12680186.26</v>
      </c>
    </row>
    <row r="18" spans="1:6">
      <c r="A18" s="1" t="s">
        <v>35</v>
      </c>
    </row>
    <row r="22" spans="1:6">
      <c r="A22" s="40"/>
      <c r="B22" s="40"/>
      <c r="C22" s="40"/>
    </row>
    <row r="23" spans="1:6">
      <c r="A23" s="40"/>
      <c r="B23" s="40"/>
      <c r="C23" s="40"/>
      <c r="E23" s="42" t="s">
        <v>146</v>
      </c>
      <c r="F23" s="42"/>
    </row>
    <row r="24" spans="1:6">
      <c r="A24" s="41" t="s">
        <v>145</v>
      </c>
      <c r="E24" s="42" t="s">
        <v>148</v>
      </c>
      <c r="F24" s="42"/>
    </row>
    <row r="25" spans="1:6">
      <c r="A25" s="41" t="s">
        <v>147</v>
      </c>
    </row>
  </sheetData>
  <sheetProtection formatCells="0" formatColumns="0" formatRows="0" autoFilter="0"/>
  <mergeCells count="5">
    <mergeCell ref="A1:G1"/>
    <mergeCell ref="B2:F2"/>
    <mergeCell ref="G2:G3"/>
    <mergeCell ref="E23:F23"/>
    <mergeCell ref="E24:F24"/>
  </mergeCells>
  <printOptions horizontalCentered="1"/>
  <pageMargins left="0.70866141732283505" right="0.70866141732283505" top="0.74803149606299202" bottom="0.74803149606299202" header="0.31496062992126" footer="0.31496062992126"/>
  <pageSetup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6"/>
  <sheetViews>
    <sheetView showGridLines="0" workbookViewId="0">
      <selection activeCell="H86" sqref="A1:H86"/>
    </sheetView>
  </sheetViews>
  <sheetFormatPr baseColWidth="10" defaultColWidth="12" defaultRowHeight="11.25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>
      <c r="A1" s="36" t="s">
        <v>42</v>
      </c>
      <c r="B1" s="36"/>
      <c r="C1" s="36"/>
      <c r="D1" s="36"/>
      <c r="E1" s="36"/>
      <c r="F1" s="36"/>
      <c r="G1" s="37"/>
    </row>
    <row r="2" spans="1:8">
      <c r="A2" s="2"/>
      <c r="B2" s="35" t="s">
        <v>1</v>
      </c>
      <c r="C2" s="36"/>
      <c r="D2" s="36"/>
      <c r="E2" s="36"/>
      <c r="F2" s="37"/>
      <c r="G2" s="38" t="s">
        <v>2</v>
      </c>
    </row>
    <row r="3" spans="1:8" ht="24.9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/>
    </row>
    <row r="4" spans="1:8">
      <c r="A4" s="13" t="s">
        <v>43</v>
      </c>
      <c r="B4" s="14">
        <f>SUM(B5:B11)</f>
        <v>12094515.66</v>
      </c>
      <c r="C4" s="14">
        <f>SUM(C5:C11)</f>
        <v>-0.8</v>
      </c>
      <c r="D4" s="14">
        <f>B4+C4</f>
        <v>12094514.859999999</v>
      </c>
      <c r="E4" s="14">
        <f>SUM(E5:E11)</f>
        <v>5076349.5599999996</v>
      </c>
      <c r="F4" s="14">
        <f>SUM(F5:F11)</f>
        <v>5076349.5599999996</v>
      </c>
      <c r="G4" s="14">
        <f>D4-E4</f>
        <v>7018165.2999999998</v>
      </c>
    </row>
    <row r="5" spans="1:8">
      <c r="A5" s="15" t="s">
        <v>44</v>
      </c>
      <c r="B5" s="10">
        <v>8983579.1699999999</v>
      </c>
      <c r="C5" s="10">
        <v>0</v>
      </c>
      <c r="D5" s="10">
        <f t="shared" ref="D5:D68" si="0">B5+C5</f>
        <v>8983579.1699999999</v>
      </c>
      <c r="E5" s="10">
        <v>4520750.78</v>
      </c>
      <c r="F5" s="10">
        <v>4520750.78</v>
      </c>
      <c r="G5" s="10">
        <f t="shared" ref="G5:G68" si="1">D5-E5</f>
        <v>4462828.3899999997</v>
      </c>
      <c r="H5" s="16">
        <v>1100</v>
      </c>
    </row>
    <row r="6" spans="1:8">
      <c r="A6" s="15" t="s">
        <v>45</v>
      </c>
      <c r="B6" s="10">
        <v>82041.52</v>
      </c>
      <c r="C6" s="10">
        <v>0</v>
      </c>
      <c r="D6" s="10">
        <f t="shared" si="0"/>
        <v>82041.52</v>
      </c>
      <c r="E6" s="10">
        <v>0</v>
      </c>
      <c r="F6" s="10">
        <v>0</v>
      </c>
      <c r="G6" s="10">
        <f t="shared" si="1"/>
        <v>82041.52</v>
      </c>
      <c r="H6" s="16">
        <v>1200</v>
      </c>
    </row>
    <row r="7" spans="1:8">
      <c r="A7" s="15" t="s">
        <v>46</v>
      </c>
      <c r="B7" s="10">
        <v>1811326</v>
      </c>
      <c r="C7" s="10">
        <v>0</v>
      </c>
      <c r="D7" s="10">
        <f t="shared" si="0"/>
        <v>1811326</v>
      </c>
      <c r="E7" s="10">
        <v>58460.55</v>
      </c>
      <c r="F7" s="10">
        <v>58460.55</v>
      </c>
      <c r="G7" s="10">
        <f t="shared" si="1"/>
        <v>1752865.45</v>
      </c>
      <c r="H7" s="16">
        <v>1300</v>
      </c>
    </row>
    <row r="8" spans="1:8">
      <c r="A8" s="15" t="s">
        <v>47</v>
      </c>
      <c r="B8" s="10">
        <v>0</v>
      </c>
      <c r="C8" s="10">
        <v>0</v>
      </c>
      <c r="D8" s="10">
        <f t="shared" si="0"/>
        <v>0</v>
      </c>
      <c r="E8" s="10">
        <v>0</v>
      </c>
      <c r="F8" s="10">
        <v>0</v>
      </c>
      <c r="G8" s="10">
        <f t="shared" si="1"/>
        <v>0</v>
      </c>
      <c r="H8" s="16">
        <v>1400</v>
      </c>
    </row>
    <row r="9" spans="1:8">
      <c r="A9" s="15" t="s">
        <v>48</v>
      </c>
      <c r="B9" s="10">
        <v>1217568.97</v>
      </c>
      <c r="C9" s="10">
        <v>-0.8</v>
      </c>
      <c r="D9" s="10">
        <f t="shared" si="0"/>
        <v>1217568.17</v>
      </c>
      <c r="E9" s="10">
        <v>497138.23</v>
      </c>
      <c r="F9" s="10">
        <v>497138.23</v>
      </c>
      <c r="G9" s="10">
        <f t="shared" si="1"/>
        <v>720429.94</v>
      </c>
      <c r="H9" s="16">
        <v>1500</v>
      </c>
    </row>
    <row r="10" spans="1:8">
      <c r="A10" s="15" t="s">
        <v>49</v>
      </c>
      <c r="B10" s="10">
        <v>0</v>
      </c>
      <c r="C10" s="10">
        <v>0</v>
      </c>
      <c r="D10" s="10">
        <f t="shared" si="0"/>
        <v>0</v>
      </c>
      <c r="E10" s="10">
        <v>0</v>
      </c>
      <c r="F10" s="10">
        <v>0</v>
      </c>
      <c r="G10" s="10">
        <f t="shared" si="1"/>
        <v>0</v>
      </c>
      <c r="H10" s="16">
        <v>1600</v>
      </c>
    </row>
    <row r="11" spans="1:8">
      <c r="A11" s="15" t="s">
        <v>50</v>
      </c>
      <c r="B11" s="10">
        <v>0</v>
      </c>
      <c r="C11" s="10">
        <v>0</v>
      </c>
      <c r="D11" s="10">
        <f t="shared" si="0"/>
        <v>0</v>
      </c>
      <c r="E11" s="10">
        <v>0</v>
      </c>
      <c r="F11" s="10">
        <v>0</v>
      </c>
      <c r="G11" s="10">
        <f t="shared" si="1"/>
        <v>0</v>
      </c>
      <c r="H11" s="16">
        <v>1700</v>
      </c>
    </row>
    <row r="12" spans="1:8">
      <c r="A12" s="13" t="s">
        <v>51</v>
      </c>
      <c r="B12" s="8">
        <f>SUM(B13:B21)</f>
        <v>1719553.64</v>
      </c>
      <c r="C12" s="8">
        <f>SUM(C13:C21)</f>
        <v>353039.08</v>
      </c>
      <c r="D12" s="8">
        <f t="shared" si="0"/>
        <v>2072592.72</v>
      </c>
      <c r="E12" s="8">
        <f>SUM(E13:E21)</f>
        <v>750096.85</v>
      </c>
      <c r="F12" s="8">
        <f>SUM(F13:F21)</f>
        <v>750096.85</v>
      </c>
      <c r="G12" s="8">
        <f t="shared" si="1"/>
        <v>1322495.8700000001</v>
      </c>
      <c r="H12" s="17">
        <v>0</v>
      </c>
    </row>
    <row r="13" spans="1:8">
      <c r="A13" s="15" t="s">
        <v>52</v>
      </c>
      <c r="B13" s="10">
        <v>391466.03</v>
      </c>
      <c r="C13" s="10">
        <v>55000</v>
      </c>
      <c r="D13" s="10">
        <f t="shared" si="0"/>
        <v>446466.03</v>
      </c>
      <c r="E13" s="10">
        <v>174100.21</v>
      </c>
      <c r="F13" s="10">
        <v>174100.21</v>
      </c>
      <c r="G13" s="10">
        <f t="shared" si="1"/>
        <v>272365.82</v>
      </c>
      <c r="H13" s="16">
        <v>2100</v>
      </c>
    </row>
    <row r="14" spans="1:8">
      <c r="A14" s="15" t="s">
        <v>53</v>
      </c>
      <c r="B14" s="10">
        <v>82427.75</v>
      </c>
      <c r="C14" s="10">
        <v>27485.06</v>
      </c>
      <c r="D14" s="10">
        <f t="shared" si="0"/>
        <v>109912.81</v>
      </c>
      <c r="E14" s="10">
        <v>87875.38</v>
      </c>
      <c r="F14" s="10">
        <v>87875.38</v>
      </c>
      <c r="G14" s="10">
        <f t="shared" si="1"/>
        <v>22037.43</v>
      </c>
      <c r="H14" s="16">
        <v>2200</v>
      </c>
    </row>
    <row r="15" spans="1:8">
      <c r="A15" s="15" t="s">
        <v>54</v>
      </c>
      <c r="B15" s="10">
        <v>0</v>
      </c>
      <c r="C15" s="10">
        <v>0</v>
      </c>
      <c r="D15" s="10">
        <f t="shared" si="0"/>
        <v>0</v>
      </c>
      <c r="E15" s="10">
        <v>0</v>
      </c>
      <c r="F15" s="10">
        <v>0</v>
      </c>
      <c r="G15" s="10">
        <f t="shared" si="1"/>
        <v>0</v>
      </c>
      <c r="H15" s="16">
        <v>2300</v>
      </c>
    </row>
    <row r="16" spans="1:8">
      <c r="A16" s="15" t="s">
        <v>55</v>
      </c>
      <c r="B16" s="10">
        <v>133039.44</v>
      </c>
      <c r="C16" s="10">
        <v>87760</v>
      </c>
      <c r="D16" s="10">
        <f t="shared" si="0"/>
        <v>220799.44</v>
      </c>
      <c r="E16" s="10">
        <v>82948.990000000005</v>
      </c>
      <c r="F16" s="10">
        <v>82948.990000000005</v>
      </c>
      <c r="G16" s="10">
        <f t="shared" si="1"/>
        <v>137850.45000000001</v>
      </c>
      <c r="H16" s="16">
        <v>2400</v>
      </c>
    </row>
    <row r="17" spans="1:8">
      <c r="A17" s="15" t="s">
        <v>56</v>
      </c>
      <c r="B17" s="10">
        <v>153912.34</v>
      </c>
      <c r="C17" s="10">
        <v>-1156.3</v>
      </c>
      <c r="D17" s="10">
        <f t="shared" si="0"/>
        <v>152756.04</v>
      </c>
      <c r="E17" s="10">
        <v>19720.78</v>
      </c>
      <c r="F17" s="10">
        <v>19720.78</v>
      </c>
      <c r="G17" s="10">
        <f t="shared" si="1"/>
        <v>133035.26</v>
      </c>
      <c r="H17" s="16">
        <v>2500</v>
      </c>
    </row>
    <row r="18" spans="1:8">
      <c r="A18" s="15" t="s">
        <v>57</v>
      </c>
      <c r="B18" s="10">
        <v>721697.9</v>
      </c>
      <c r="C18" s="10">
        <v>-70855.56</v>
      </c>
      <c r="D18" s="10">
        <f t="shared" si="0"/>
        <v>650842.34</v>
      </c>
      <c r="E18" s="10">
        <v>238346.8</v>
      </c>
      <c r="F18" s="10">
        <v>238346.8</v>
      </c>
      <c r="G18" s="10">
        <f t="shared" si="1"/>
        <v>412495.54</v>
      </c>
      <c r="H18" s="16">
        <v>2600</v>
      </c>
    </row>
    <row r="19" spans="1:8">
      <c r="A19" s="15" t="s">
        <v>58</v>
      </c>
      <c r="B19" s="10">
        <v>72259.199999999997</v>
      </c>
      <c r="C19" s="10">
        <v>214805.3</v>
      </c>
      <c r="D19" s="10">
        <f t="shared" si="0"/>
        <v>287064.5</v>
      </c>
      <c r="E19" s="10">
        <v>78135.820000000007</v>
      </c>
      <c r="F19" s="10">
        <v>78135.820000000007</v>
      </c>
      <c r="G19" s="10">
        <f t="shared" si="1"/>
        <v>208928.68</v>
      </c>
      <c r="H19" s="16">
        <v>2700</v>
      </c>
    </row>
    <row r="20" spans="1:8">
      <c r="A20" s="15" t="s">
        <v>59</v>
      </c>
      <c r="B20" s="10">
        <v>0</v>
      </c>
      <c r="C20" s="10">
        <v>0</v>
      </c>
      <c r="D20" s="10">
        <f t="shared" si="0"/>
        <v>0</v>
      </c>
      <c r="E20" s="10">
        <v>0</v>
      </c>
      <c r="F20" s="10">
        <v>0</v>
      </c>
      <c r="G20" s="10">
        <f t="shared" si="1"/>
        <v>0</v>
      </c>
      <c r="H20" s="16">
        <v>2800</v>
      </c>
    </row>
    <row r="21" spans="1:8">
      <c r="A21" s="15" t="s">
        <v>60</v>
      </c>
      <c r="B21" s="10">
        <v>164750.98000000001</v>
      </c>
      <c r="C21" s="10">
        <v>40000.58</v>
      </c>
      <c r="D21" s="10">
        <f t="shared" si="0"/>
        <v>204751.56</v>
      </c>
      <c r="E21" s="10">
        <v>68968.87</v>
      </c>
      <c r="F21" s="10">
        <v>68968.87</v>
      </c>
      <c r="G21" s="10">
        <f t="shared" si="1"/>
        <v>135782.69</v>
      </c>
      <c r="H21" s="16">
        <v>2900</v>
      </c>
    </row>
    <row r="22" spans="1:8">
      <c r="A22" s="13" t="s">
        <v>61</v>
      </c>
      <c r="B22" s="8">
        <f>SUM(B23:B31)</f>
        <v>1125476.04</v>
      </c>
      <c r="C22" s="8">
        <f>SUM(C23:C31)</f>
        <v>1913175.56</v>
      </c>
      <c r="D22" s="8">
        <f t="shared" si="0"/>
        <v>3038651.6</v>
      </c>
      <c r="E22" s="8">
        <f>SUM(E23:E31)</f>
        <v>1979471.35</v>
      </c>
      <c r="F22" s="8">
        <f>SUM(F23:F31)</f>
        <v>1979471.35</v>
      </c>
      <c r="G22" s="8">
        <f t="shared" si="1"/>
        <v>1059180.25</v>
      </c>
      <c r="H22" s="17">
        <v>0</v>
      </c>
    </row>
    <row r="23" spans="1:8">
      <c r="A23" s="15" t="s">
        <v>62</v>
      </c>
      <c r="B23" s="10">
        <v>147750.72</v>
      </c>
      <c r="C23" s="10">
        <v>47355.56</v>
      </c>
      <c r="D23" s="10">
        <f t="shared" si="0"/>
        <v>195106.28</v>
      </c>
      <c r="E23" s="10">
        <v>108539.09</v>
      </c>
      <c r="F23" s="10">
        <v>108539.09</v>
      </c>
      <c r="G23" s="10">
        <f t="shared" si="1"/>
        <v>86567.19</v>
      </c>
      <c r="H23" s="16">
        <v>3100</v>
      </c>
    </row>
    <row r="24" spans="1:8">
      <c r="A24" s="15" t="s">
        <v>63</v>
      </c>
      <c r="B24" s="10">
        <v>64896</v>
      </c>
      <c r="C24" s="10">
        <v>165280</v>
      </c>
      <c r="D24" s="10">
        <f t="shared" si="0"/>
        <v>230176</v>
      </c>
      <c r="E24" s="10">
        <v>169814.58</v>
      </c>
      <c r="F24" s="10">
        <v>169814.58</v>
      </c>
      <c r="G24" s="10">
        <f t="shared" si="1"/>
        <v>60361.42</v>
      </c>
      <c r="H24" s="16">
        <v>3200</v>
      </c>
    </row>
    <row r="25" spans="1:8">
      <c r="A25" s="15" t="s">
        <v>64</v>
      </c>
      <c r="B25" s="10">
        <v>24011.52</v>
      </c>
      <c r="C25" s="10">
        <v>0</v>
      </c>
      <c r="D25" s="10">
        <f t="shared" si="0"/>
        <v>24011.52</v>
      </c>
      <c r="E25" s="10">
        <v>0</v>
      </c>
      <c r="F25" s="10">
        <v>0</v>
      </c>
      <c r="G25" s="10">
        <f t="shared" si="1"/>
        <v>24011.52</v>
      </c>
      <c r="H25" s="16">
        <v>3300</v>
      </c>
    </row>
    <row r="26" spans="1:8">
      <c r="A26" s="15" t="s">
        <v>65</v>
      </c>
      <c r="B26" s="10">
        <v>188198.39999999999</v>
      </c>
      <c r="C26" s="10">
        <v>15000</v>
      </c>
      <c r="D26" s="10">
        <f t="shared" si="0"/>
        <v>203198.4</v>
      </c>
      <c r="E26" s="10">
        <v>179999.66</v>
      </c>
      <c r="F26" s="10">
        <v>179999.66</v>
      </c>
      <c r="G26" s="10">
        <f t="shared" si="1"/>
        <v>23198.74</v>
      </c>
      <c r="H26" s="16">
        <v>3400</v>
      </c>
    </row>
    <row r="27" spans="1:8">
      <c r="A27" s="15" t="s">
        <v>66</v>
      </c>
      <c r="B27" s="10">
        <v>55486.080000000002</v>
      </c>
      <c r="C27" s="10">
        <v>325940</v>
      </c>
      <c r="D27" s="10">
        <f t="shared" si="0"/>
        <v>381426.08</v>
      </c>
      <c r="E27" s="10">
        <v>166271.01999999999</v>
      </c>
      <c r="F27" s="10">
        <v>166271.01999999999</v>
      </c>
      <c r="G27" s="10">
        <f t="shared" si="1"/>
        <v>215155.06</v>
      </c>
      <c r="H27" s="16">
        <v>3500</v>
      </c>
    </row>
    <row r="28" spans="1:8">
      <c r="A28" s="15" t="s">
        <v>67</v>
      </c>
      <c r="B28" s="10">
        <v>1297.92</v>
      </c>
      <c r="C28" s="10">
        <v>0</v>
      </c>
      <c r="D28" s="10">
        <f t="shared" si="0"/>
        <v>1297.92</v>
      </c>
      <c r="E28" s="10">
        <v>0</v>
      </c>
      <c r="F28" s="10">
        <v>0</v>
      </c>
      <c r="G28" s="10">
        <f t="shared" si="1"/>
        <v>1297.92</v>
      </c>
      <c r="H28" s="16">
        <v>3600</v>
      </c>
    </row>
    <row r="29" spans="1:8">
      <c r="A29" s="15" t="s">
        <v>68</v>
      </c>
      <c r="B29" s="10">
        <v>35043.839999999997</v>
      </c>
      <c r="C29" s="10">
        <v>0</v>
      </c>
      <c r="D29" s="10">
        <f t="shared" si="0"/>
        <v>35043.839999999997</v>
      </c>
      <c r="E29" s="10">
        <v>7851.81</v>
      </c>
      <c r="F29" s="10">
        <v>7851.81</v>
      </c>
      <c r="G29" s="10">
        <f t="shared" si="1"/>
        <v>27192.03</v>
      </c>
      <c r="H29" s="16">
        <v>3700</v>
      </c>
    </row>
    <row r="30" spans="1:8">
      <c r="A30" s="15" t="s">
        <v>69</v>
      </c>
      <c r="B30" s="10">
        <v>304500.24</v>
      </c>
      <c r="C30" s="10">
        <v>1299600</v>
      </c>
      <c r="D30" s="10">
        <f t="shared" si="0"/>
        <v>1604100.24</v>
      </c>
      <c r="E30" s="10">
        <v>1177724.19</v>
      </c>
      <c r="F30" s="10">
        <v>1177724.19</v>
      </c>
      <c r="G30" s="10">
        <f t="shared" si="1"/>
        <v>426376.05</v>
      </c>
      <c r="H30" s="16">
        <v>3800</v>
      </c>
    </row>
    <row r="31" spans="1:8">
      <c r="A31" s="15" t="s">
        <v>70</v>
      </c>
      <c r="B31" s="10">
        <v>304291.32</v>
      </c>
      <c r="C31" s="10">
        <v>60000</v>
      </c>
      <c r="D31" s="10">
        <f t="shared" si="0"/>
        <v>364291.32</v>
      </c>
      <c r="E31" s="10">
        <v>169271</v>
      </c>
      <c r="F31" s="10">
        <v>169271</v>
      </c>
      <c r="G31" s="10">
        <f t="shared" si="1"/>
        <v>195020.32</v>
      </c>
      <c r="H31" s="16">
        <v>3900</v>
      </c>
    </row>
    <row r="32" spans="1:8">
      <c r="A32" s="13" t="s">
        <v>71</v>
      </c>
      <c r="B32" s="8">
        <f>SUM(B33:B41)</f>
        <v>1614962.54</v>
      </c>
      <c r="C32" s="8">
        <f>SUM(C33:C41)</f>
        <v>3728000</v>
      </c>
      <c r="D32" s="8">
        <f t="shared" si="0"/>
        <v>5342962.54</v>
      </c>
      <c r="E32" s="8">
        <f>SUM(E33:E41)</f>
        <v>2143310.5</v>
      </c>
      <c r="F32" s="8">
        <f>SUM(F33:F41)</f>
        <v>2143310.5</v>
      </c>
      <c r="G32" s="8">
        <f t="shared" si="1"/>
        <v>3199652.04</v>
      </c>
      <c r="H32" s="17">
        <v>0</v>
      </c>
    </row>
    <row r="33" spans="1:8">
      <c r="A33" s="15" t="s">
        <v>72</v>
      </c>
      <c r="B33" s="10">
        <v>0</v>
      </c>
      <c r="C33" s="10">
        <v>0</v>
      </c>
      <c r="D33" s="10">
        <f t="shared" si="0"/>
        <v>0</v>
      </c>
      <c r="E33" s="10">
        <v>0</v>
      </c>
      <c r="F33" s="10">
        <v>0</v>
      </c>
      <c r="G33" s="10">
        <f t="shared" si="1"/>
        <v>0</v>
      </c>
      <c r="H33" s="16">
        <v>4100</v>
      </c>
    </row>
    <row r="34" spans="1:8">
      <c r="A34" s="15" t="s">
        <v>73</v>
      </c>
      <c r="B34" s="10">
        <v>0</v>
      </c>
      <c r="C34" s="10">
        <v>0</v>
      </c>
      <c r="D34" s="10">
        <f t="shared" si="0"/>
        <v>0</v>
      </c>
      <c r="E34" s="10">
        <v>0</v>
      </c>
      <c r="F34" s="10">
        <v>0</v>
      </c>
      <c r="G34" s="10">
        <f t="shared" si="1"/>
        <v>0</v>
      </c>
      <c r="H34" s="16">
        <v>4200</v>
      </c>
    </row>
    <row r="35" spans="1:8">
      <c r="A35" s="15" t="s">
        <v>74</v>
      </c>
      <c r="B35" s="10">
        <v>0</v>
      </c>
      <c r="C35" s="10">
        <v>0</v>
      </c>
      <c r="D35" s="10">
        <f t="shared" si="0"/>
        <v>0</v>
      </c>
      <c r="E35" s="10">
        <v>0</v>
      </c>
      <c r="F35" s="10">
        <v>0</v>
      </c>
      <c r="G35" s="10">
        <f t="shared" si="1"/>
        <v>0</v>
      </c>
      <c r="H35" s="16">
        <v>4300</v>
      </c>
    </row>
    <row r="36" spans="1:8">
      <c r="A36" s="15" t="s">
        <v>75</v>
      </c>
      <c r="B36" s="10">
        <v>1614962.54</v>
      </c>
      <c r="C36" s="10">
        <v>3728000</v>
      </c>
      <c r="D36" s="10">
        <f t="shared" si="0"/>
        <v>5342962.54</v>
      </c>
      <c r="E36" s="10">
        <v>2143310.5</v>
      </c>
      <c r="F36" s="10">
        <v>2143310.5</v>
      </c>
      <c r="G36" s="10">
        <f t="shared" si="1"/>
        <v>3199652.04</v>
      </c>
      <c r="H36" s="16">
        <v>4400</v>
      </c>
    </row>
    <row r="37" spans="1:8">
      <c r="A37" s="15" t="s">
        <v>40</v>
      </c>
      <c r="B37" s="10">
        <v>0</v>
      </c>
      <c r="C37" s="10">
        <v>0</v>
      </c>
      <c r="D37" s="10">
        <f t="shared" si="0"/>
        <v>0</v>
      </c>
      <c r="E37" s="10">
        <v>0</v>
      </c>
      <c r="F37" s="10">
        <v>0</v>
      </c>
      <c r="G37" s="10">
        <f t="shared" si="1"/>
        <v>0</v>
      </c>
      <c r="H37" s="16">
        <v>4500</v>
      </c>
    </row>
    <row r="38" spans="1:8">
      <c r="A38" s="15" t="s">
        <v>76</v>
      </c>
      <c r="B38" s="10">
        <v>0</v>
      </c>
      <c r="C38" s="10">
        <v>0</v>
      </c>
      <c r="D38" s="10">
        <f t="shared" si="0"/>
        <v>0</v>
      </c>
      <c r="E38" s="10">
        <v>0</v>
      </c>
      <c r="F38" s="10">
        <v>0</v>
      </c>
      <c r="G38" s="10">
        <f t="shared" si="1"/>
        <v>0</v>
      </c>
      <c r="H38" s="16">
        <v>4600</v>
      </c>
    </row>
    <row r="39" spans="1:8">
      <c r="A39" s="15" t="s">
        <v>77</v>
      </c>
      <c r="B39" s="10">
        <v>0</v>
      </c>
      <c r="C39" s="10">
        <v>0</v>
      </c>
      <c r="D39" s="10">
        <f t="shared" si="0"/>
        <v>0</v>
      </c>
      <c r="E39" s="10">
        <v>0</v>
      </c>
      <c r="F39" s="10">
        <v>0</v>
      </c>
      <c r="G39" s="10">
        <f t="shared" si="1"/>
        <v>0</v>
      </c>
      <c r="H39" s="16">
        <v>4700</v>
      </c>
    </row>
    <row r="40" spans="1:8">
      <c r="A40" s="15" t="s">
        <v>78</v>
      </c>
      <c r="B40" s="10">
        <v>0</v>
      </c>
      <c r="C40" s="10">
        <v>0</v>
      </c>
      <c r="D40" s="10">
        <f t="shared" si="0"/>
        <v>0</v>
      </c>
      <c r="E40" s="10">
        <v>0</v>
      </c>
      <c r="F40" s="10">
        <v>0</v>
      </c>
      <c r="G40" s="10">
        <f t="shared" si="1"/>
        <v>0</v>
      </c>
      <c r="H40" s="16">
        <v>4800</v>
      </c>
    </row>
    <row r="41" spans="1:8">
      <c r="A41" s="15" t="s">
        <v>79</v>
      </c>
      <c r="B41" s="10">
        <v>0</v>
      </c>
      <c r="C41" s="10">
        <v>0</v>
      </c>
      <c r="D41" s="10">
        <f t="shared" si="0"/>
        <v>0</v>
      </c>
      <c r="E41" s="10">
        <v>0</v>
      </c>
      <c r="F41" s="10">
        <v>0</v>
      </c>
      <c r="G41" s="10">
        <f t="shared" si="1"/>
        <v>0</v>
      </c>
      <c r="H41" s="16">
        <v>4900</v>
      </c>
    </row>
    <row r="42" spans="1:8">
      <c r="A42" s="13" t="s">
        <v>80</v>
      </c>
      <c r="B42" s="8">
        <f>SUM(B43:B51)</f>
        <v>35692.800000000003</v>
      </c>
      <c r="C42" s="8">
        <f>SUM(C43:C51)</f>
        <v>1218751</v>
      </c>
      <c r="D42" s="8">
        <f t="shared" si="0"/>
        <v>1254443.8</v>
      </c>
      <c r="E42" s="8">
        <f>SUM(E43:E51)</f>
        <v>1173751</v>
      </c>
      <c r="F42" s="8">
        <f>SUM(F43:F51)</f>
        <v>1173751</v>
      </c>
      <c r="G42" s="8">
        <f t="shared" si="1"/>
        <v>80692.800000000003</v>
      </c>
      <c r="H42" s="17">
        <v>0</v>
      </c>
    </row>
    <row r="43" spans="1:8">
      <c r="A43" s="18" t="s">
        <v>81</v>
      </c>
      <c r="B43" s="10">
        <v>35692.800000000003</v>
      </c>
      <c r="C43" s="10">
        <v>20000</v>
      </c>
      <c r="D43" s="10">
        <f t="shared" si="0"/>
        <v>55692.800000000003</v>
      </c>
      <c r="E43" s="10">
        <v>0</v>
      </c>
      <c r="F43" s="10">
        <v>0</v>
      </c>
      <c r="G43" s="10">
        <f t="shared" si="1"/>
        <v>55692.800000000003</v>
      </c>
      <c r="H43" s="16">
        <v>5100</v>
      </c>
    </row>
    <row r="44" spans="1:8">
      <c r="A44" s="15" t="s">
        <v>82</v>
      </c>
      <c r="B44" s="10">
        <v>0</v>
      </c>
      <c r="C44" s="10">
        <v>25000</v>
      </c>
      <c r="D44" s="10">
        <f t="shared" si="0"/>
        <v>25000</v>
      </c>
      <c r="E44" s="10">
        <v>0</v>
      </c>
      <c r="F44" s="10">
        <v>0</v>
      </c>
      <c r="G44" s="10">
        <f t="shared" si="1"/>
        <v>25000</v>
      </c>
      <c r="H44" s="16">
        <v>5200</v>
      </c>
    </row>
    <row r="45" spans="1:8">
      <c r="A45" s="15" t="s">
        <v>83</v>
      </c>
      <c r="B45" s="10">
        <v>0</v>
      </c>
      <c r="C45" s="10">
        <v>0</v>
      </c>
      <c r="D45" s="10">
        <f t="shared" si="0"/>
        <v>0</v>
      </c>
      <c r="E45" s="10">
        <v>0</v>
      </c>
      <c r="F45" s="10">
        <v>0</v>
      </c>
      <c r="G45" s="10">
        <f t="shared" si="1"/>
        <v>0</v>
      </c>
      <c r="H45" s="16">
        <v>5300</v>
      </c>
    </row>
    <row r="46" spans="1:8">
      <c r="A46" s="15" t="s">
        <v>84</v>
      </c>
      <c r="B46" s="10">
        <v>0</v>
      </c>
      <c r="C46" s="10">
        <v>1173751</v>
      </c>
      <c r="D46" s="10">
        <f t="shared" si="0"/>
        <v>1173751</v>
      </c>
      <c r="E46" s="10">
        <v>1173751</v>
      </c>
      <c r="F46" s="10">
        <v>1173751</v>
      </c>
      <c r="G46" s="10">
        <f t="shared" si="1"/>
        <v>0</v>
      </c>
      <c r="H46" s="16">
        <v>5400</v>
      </c>
    </row>
    <row r="47" spans="1:8">
      <c r="A47" s="15" t="s">
        <v>85</v>
      </c>
      <c r="B47" s="10">
        <v>0</v>
      </c>
      <c r="C47" s="10">
        <v>0</v>
      </c>
      <c r="D47" s="10">
        <f t="shared" si="0"/>
        <v>0</v>
      </c>
      <c r="E47" s="10">
        <v>0</v>
      </c>
      <c r="F47" s="10">
        <v>0</v>
      </c>
      <c r="G47" s="10">
        <f t="shared" si="1"/>
        <v>0</v>
      </c>
      <c r="H47" s="16">
        <v>5500</v>
      </c>
    </row>
    <row r="48" spans="1:8">
      <c r="A48" s="15" t="s">
        <v>86</v>
      </c>
      <c r="B48" s="10">
        <v>0</v>
      </c>
      <c r="C48" s="10">
        <v>0</v>
      </c>
      <c r="D48" s="10">
        <f t="shared" si="0"/>
        <v>0</v>
      </c>
      <c r="E48" s="10">
        <v>0</v>
      </c>
      <c r="F48" s="10">
        <v>0</v>
      </c>
      <c r="G48" s="10">
        <f t="shared" si="1"/>
        <v>0</v>
      </c>
      <c r="H48" s="16">
        <v>5600</v>
      </c>
    </row>
    <row r="49" spans="1:8">
      <c r="A49" s="15" t="s">
        <v>87</v>
      </c>
      <c r="B49" s="10">
        <v>0</v>
      </c>
      <c r="C49" s="10">
        <v>0</v>
      </c>
      <c r="D49" s="10">
        <f t="shared" si="0"/>
        <v>0</v>
      </c>
      <c r="E49" s="10">
        <v>0</v>
      </c>
      <c r="F49" s="10">
        <v>0</v>
      </c>
      <c r="G49" s="10">
        <f t="shared" si="1"/>
        <v>0</v>
      </c>
      <c r="H49" s="16">
        <v>5700</v>
      </c>
    </row>
    <row r="50" spans="1:8">
      <c r="A50" s="15" t="s">
        <v>88</v>
      </c>
      <c r="B50" s="10">
        <v>0</v>
      </c>
      <c r="C50" s="10">
        <v>0</v>
      </c>
      <c r="D50" s="10">
        <f t="shared" si="0"/>
        <v>0</v>
      </c>
      <c r="E50" s="10">
        <v>0</v>
      </c>
      <c r="F50" s="10">
        <v>0</v>
      </c>
      <c r="G50" s="10">
        <f t="shared" si="1"/>
        <v>0</v>
      </c>
      <c r="H50" s="16">
        <v>5800</v>
      </c>
    </row>
    <row r="51" spans="1:8">
      <c r="A51" s="15" t="s">
        <v>89</v>
      </c>
      <c r="B51" s="10">
        <v>0</v>
      </c>
      <c r="C51" s="10">
        <v>0</v>
      </c>
      <c r="D51" s="10">
        <f t="shared" si="0"/>
        <v>0</v>
      </c>
      <c r="E51" s="10">
        <v>0</v>
      </c>
      <c r="F51" s="10">
        <v>0</v>
      </c>
      <c r="G51" s="10">
        <f t="shared" si="1"/>
        <v>0</v>
      </c>
      <c r="H51" s="16">
        <v>5900</v>
      </c>
    </row>
    <row r="52" spans="1:8">
      <c r="A52" s="13" t="s">
        <v>90</v>
      </c>
      <c r="B52" s="8">
        <f>SUM(B53:B55)</f>
        <v>0</v>
      </c>
      <c r="C52" s="8">
        <f>SUM(C53:C55)</f>
        <v>0</v>
      </c>
      <c r="D52" s="8">
        <f t="shared" si="0"/>
        <v>0</v>
      </c>
      <c r="E52" s="8">
        <f>SUM(E53:E55)</f>
        <v>0</v>
      </c>
      <c r="F52" s="8">
        <f>SUM(F53:F55)</f>
        <v>0</v>
      </c>
      <c r="G52" s="8">
        <f t="shared" si="1"/>
        <v>0</v>
      </c>
      <c r="H52" s="17">
        <v>0</v>
      </c>
    </row>
    <row r="53" spans="1:8">
      <c r="A53" s="15" t="s">
        <v>91</v>
      </c>
      <c r="B53" s="10">
        <v>0</v>
      </c>
      <c r="C53" s="10">
        <v>0</v>
      </c>
      <c r="D53" s="10">
        <f t="shared" si="0"/>
        <v>0</v>
      </c>
      <c r="E53" s="10">
        <v>0</v>
      </c>
      <c r="F53" s="10">
        <v>0</v>
      </c>
      <c r="G53" s="10">
        <f t="shared" si="1"/>
        <v>0</v>
      </c>
      <c r="H53" s="16">
        <v>6100</v>
      </c>
    </row>
    <row r="54" spans="1:8">
      <c r="A54" s="15" t="s">
        <v>92</v>
      </c>
      <c r="B54" s="10">
        <v>0</v>
      </c>
      <c r="C54" s="10">
        <v>0</v>
      </c>
      <c r="D54" s="10">
        <f t="shared" si="0"/>
        <v>0</v>
      </c>
      <c r="E54" s="10">
        <v>0</v>
      </c>
      <c r="F54" s="10">
        <v>0</v>
      </c>
      <c r="G54" s="10">
        <f t="shared" si="1"/>
        <v>0</v>
      </c>
      <c r="H54" s="16">
        <v>6200</v>
      </c>
    </row>
    <row r="55" spans="1:8">
      <c r="A55" s="15" t="s">
        <v>93</v>
      </c>
      <c r="B55" s="10">
        <v>0</v>
      </c>
      <c r="C55" s="10">
        <v>0</v>
      </c>
      <c r="D55" s="10">
        <f t="shared" si="0"/>
        <v>0</v>
      </c>
      <c r="E55" s="10">
        <v>0</v>
      </c>
      <c r="F55" s="10">
        <v>0</v>
      </c>
      <c r="G55" s="10">
        <f t="shared" si="1"/>
        <v>0</v>
      </c>
      <c r="H55" s="16">
        <v>6300</v>
      </c>
    </row>
    <row r="56" spans="1:8">
      <c r="A56" s="13" t="s">
        <v>94</v>
      </c>
      <c r="B56" s="8">
        <f>SUM(B57:B63)</f>
        <v>0</v>
      </c>
      <c r="C56" s="8">
        <f>SUM(C57:C63)</f>
        <v>0</v>
      </c>
      <c r="D56" s="8">
        <f t="shared" si="0"/>
        <v>0</v>
      </c>
      <c r="E56" s="8">
        <f>SUM(E57:E63)</f>
        <v>0</v>
      </c>
      <c r="F56" s="8">
        <f>SUM(F57:F63)</f>
        <v>0</v>
      </c>
      <c r="G56" s="8">
        <f t="shared" si="1"/>
        <v>0</v>
      </c>
      <c r="H56" s="17">
        <v>0</v>
      </c>
    </row>
    <row r="57" spans="1:8">
      <c r="A57" s="15" t="s">
        <v>95</v>
      </c>
      <c r="B57" s="10">
        <v>0</v>
      </c>
      <c r="C57" s="10">
        <v>0</v>
      </c>
      <c r="D57" s="10">
        <f t="shared" si="0"/>
        <v>0</v>
      </c>
      <c r="E57" s="10">
        <v>0</v>
      </c>
      <c r="F57" s="10">
        <v>0</v>
      </c>
      <c r="G57" s="10">
        <f t="shared" si="1"/>
        <v>0</v>
      </c>
      <c r="H57" s="16">
        <v>7100</v>
      </c>
    </row>
    <row r="58" spans="1:8">
      <c r="A58" s="15" t="s">
        <v>96</v>
      </c>
      <c r="B58" s="10">
        <v>0</v>
      </c>
      <c r="C58" s="10">
        <v>0</v>
      </c>
      <c r="D58" s="10">
        <f t="shared" si="0"/>
        <v>0</v>
      </c>
      <c r="E58" s="10">
        <v>0</v>
      </c>
      <c r="F58" s="10">
        <v>0</v>
      </c>
      <c r="G58" s="10">
        <f t="shared" si="1"/>
        <v>0</v>
      </c>
      <c r="H58" s="16">
        <v>7200</v>
      </c>
    </row>
    <row r="59" spans="1:8">
      <c r="A59" s="15" t="s">
        <v>97</v>
      </c>
      <c r="B59" s="10">
        <v>0</v>
      </c>
      <c r="C59" s="10">
        <v>0</v>
      </c>
      <c r="D59" s="10">
        <f t="shared" si="0"/>
        <v>0</v>
      </c>
      <c r="E59" s="10">
        <v>0</v>
      </c>
      <c r="F59" s="10">
        <v>0</v>
      </c>
      <c r="G59" s="10">
        <f t="shared" si="1"/>
        <v>0</v>
      </c>
      <c r="H59" s="16">
        <v>7300</v>
      </c>
    </row>
    <row r="60" spans="1:8">
      <c r="A60" s="15" t="s">
        <v>98</v>
      </c>
      <c r="B60" s="10">
        <v>0</v>
      </c>
      <c r="C60" s="10">
        <v>0</v>
      </c>
      <c r="D60" s="10">
        <f t="shared" si="0"/>
        <v>0</v>
      </c>
      <c r="E60" s="10">
        <v>0</v>
      </c>
      <c r="F60" s="10">
        <v>0</v>
      </c>
      <c r="G60" s="10">
        <f t="shared" si="1"/>
        <v>0</v>
      </c>
      <c r="H60" s="16">
        <v>7400</v>
      </c>
    </row>
    <row r="61" spans="1:8">
      <c r="A61" s="15" t="s">
        <v>99</v>
      </c>
      <c r="B61" s="10">
        <v>0</v>
      </c>
      <c r="C61" s="10">
        <v>0</v>
      </c>
      <c r="D61" s="10">
        <f t="shared" si="0"/>
        <v>0</v>
      </c>
      <c r="E61" s="10">
        <v>0</v>
      </c>
      <c r="F61" s="10">
        <v>0</v>
      </c>
      <c r="G61" s="10">
        <f t="shared" si="1"/>
        <v>0</v>
      </c>
      <c r="H61" s="16">
        <v>7500</v>
      </c>
    </row>
    <row r="62" spans="1:8">
      <c r="A62" s="15" t="s">
        <v>100</v>
      </c>
      <c r="B62" s="10">
        <v>0</v>
      </c>
      <c r="C62" s="10">
        <v>0</v>
      </c>
      <c r="D62" s="10">
        <f t="shared" si="0"/>
        <v>0</v>
      </c>
      <c r="E62" s="10">
        <v>0</v>
      </c>
      <c r="F62" s="10">
        <v>0</v>
      </c>
      <c r="G62" s="10">
        <f t="shared" si="1"/>
        <v>0</v>
      </c>
      <c r="H62" s="16">
        <v>7600</v>
      </c>
    </row>
    <row r="63" spans="1:8">
      <c r="A63" s="15" t="s">
        <v>101</v>
      </c>
      <c r="B63" s="10">
        <v>0</v>
      </c>
      <c r="C63" s="10">
        <v>0</v>
      </c>
      <c r="D63" s="10">
        <f t="shared" si="0"/>
        <v>0</v>
      </c>
      <c r="E63" s="10">
        <v>0</v>
      </c>
      <c r="F63" s="10">
        <v>0</v>
      </c>
      <c r="G63" s="10">
        <f t="shared" si="1"/>
        <v>0</v>
      </c>
      <c r="H63" s="16">
        <v>7900</v>
      </c>
    </row>
    <row r="64" spans="1:8">
      <c r="A64" s="13" t="s">
        <v>102</v>
      </c>
      <c r="B64" s="8">
        <f>SUM(B65:B67)</f>
        <v>0</v>
      </c>
      <c r="C64" s="8">
        <f>SUM(C65:C67)</f>
        <v>0</v>
      </c>
      <c r="D64" s="8">
        <f t="shared" si="0"/>
        <v>0</v>
      </c>
      <c r="E64" s="8">
        <f>SUM(E65:E67)</f>
        <v>0</v>
      </c>
      <c r="F64" s="8">
        <f>SUM(F65:F67)</f>
        <v>0</v>
      </c>
      <c r="G64" s="8">
        <f t="shared" si="1"/>
        <v>0</v>
      </c>
      <c r="H64" s="17">
        <v>0</v>
      </c>
    </row>
    <row r="65" spans="1:8">
      <c r="A65" s="15" t="s">
        <v>41</v>
      </c>
      <c r="B65" s="10">
        <v>0</v>
      </c>
      <c r="C65" s="10">
        <v>0</v>
      </c>
      <c r="D65" s="10">
        <f t="shared" si="0"/>
        <v>0</v>
      </c>
      <c r="E65" s="10">
        <v>0</v>
      </c>
      <c r="F65" s="10">
        <v>0</v>
      </c>
      <c r="G65" s="10">
        <f t="shared" si="1"/>
        <v>0</v>
      </c>
      <c r="H65" s="16">
        <v>8100</v>
      </c>
    </row>
    <row r="66" spans="1:8">
      <c r="A66" s="15" t="s">
        <v>103</v>
      </c>
      <c r="B66" s="10">
        <v>0</v>
      </c>
      <c r="C66" s="10">
        <v>0</v>
      </c>
      <c r="D66" s="10">
        <f t="shared" si="0"/>
        <v>0</v>
      </c>
      <c r="E66" s="10">
        <v>0</v>
      </c>
      <c r="F66" s="10">
        <v>0</v>
      </c>
      <c r="G66" s="10">
        <f t="shared" si="1"/>
        <v>0</v>
      </c>
      <c r="H66" s="16">
        <v>8300</v>
      </c>
    </row>
    <row r="67" spans="1:8">
      <c r="A67" s="15" t="s">
        <v>104</v>
      </c>
      <c r="B67" s="10">
        <v>0</v>
      </c>
      <c r="C67" s="10">
        <v>0</v>
      </c>
      <c r="D67" s="10">
        <f t="shared" si="0"/>
        <v>0</v>
      </c>
      <c r="E67" s="10">
        <v>0</v>
      </c>
      <c r="F67" s="10">
        <v>0</v>
      </c>
      <c r="G67" s="10">
        <f t="shared" si="1"/>
        <v>0</v>
      </c>
      <c r="H67" s="16">
        <v>8500</v>
      </c>
    </row>
    <row r="68" spans="1:8">
      <c r="A68" s="13" t="s">
        <v>105</v>
      </c>
      <c r="B68" s="8">
        <f>SUM(B69:B75)</f>
        <v>0</v>
      </c>
      <c r="C68" s="8">
        <f>SUM(C69:C75)</f>
        <v>0</v>
      </c>
      <c r="D68" s="8">
        <f t="shared" si="0"/>
        <v>0</v>
      </c>
      <c r="E68" s="8">
        <f>SUM(E69:E75)</f>
        <v>0</v>
      </c>
      <c r="F68" s="8">
        <f>SUM(F69:F75)</f>
        <v>0</v>
      </c>
      <c r="G68" s="8">
        <f t="shared" si="1"/>
        <v>0</v>
      </c>
      <c r="H68" s="17">
        <v>0</v>
      </c>
    </row>
    <row r="69" spans="1:8">
      <c r="A69" s="15" t="s">
        <v>106</v>
      </c>
      <c r="B69" s="10">
        <v>0</v>
      </c>
      <c r="C69" s="10">
        <v>0</v>
      </c>
      <c r="D69" s="10">
        <f t="shared" ref="D69:D75" si="2">B69+C69</f>
        <v>0</v>
      </c>
      <c r="E69" s="10">
        <v>0</v>
      </c>
      <c r="F69" s="10">
        <v>0</v>
      </c>
      <c r="G69" s="10">
        <f t="shared" ref="G69:G75" si="3">D69-E69</f>
        <v>0</v>
      </c>
      <c r="H69" s="16">
        <v>9100</v>
      </c>
    </row>
    <row r="70" spans="1:8">
      <c r="A70" s="15" t="s">
        <v>107</v>
      </c>
      <c r="B70" s="10">
        <v>0</v>
      </c>
      <c r="C70" s="10">
        <v>0</v>
      </c>
      <c r="D70" s="10">
        <f t="shared" si="2"/>
        <v>0</v>
      </c>
      <c r="E70" s="10">
        <v>0</v>
      </c>
      <c r="F70" s="10">
        <v>0</v>
      </c>
      <c r="G70" s="10">
        <f t="shared" si="3"/>
        <v>0</v>
      </c>
      <c r="H70" s="16">
        <v>9200</v>
      </c>
    </row>
    <row r="71" spans="1:8">
      <c r="A71" s="15" t="s">
        <v>108</v>
      </c>
      <c r="B71" s="10">
        <v>0</v>
      </c>
      <c r="C71" s="10">
        <v>0</v>
      </c>
      <c r="D71" s="10">
        <f t="shared" si="2"/>
        <v>0</v>
      </c>
      <c r="E71" s="10">
        <v>0</v>
      </c>
      <c r="F71" s="10">
        <v>0</v>
      </c>
      <c r="G71" s="10">
        <f t="shared" si="3"/>
        <v>0</v>
      </c>
      <c r="H71" s="16">
        <v>9300</v>
      </c>
    </row>
    <row r="72" spans="1:8">
      <c r="A72" s="15" t="s">
        <v>109</v>
      </c>
      <c r="B72" s="10">
        <v>0</v>
      </c>
      <c r="C72" s="10">
        <v>0</v>
      </c>
      <c r="D72" s="10">
        <f t="shared" si="2"/>
        <v>0</v>
      </c>
      <c r="E72" s="10">
        <v>0</v>
      </c>
      <c r="F72" s="10">
        <v>0</v>
      </c>
      <c r="G72" s="10">
        <f t="shared" si="3"/>
        <v>0</v>
      </c>
      <c r="H72" s="16">
        <v>9400</v>
      </c>
    </row>
    <row r="73" spans="1:8">
      <c r="A73" s="15" t="s">
        <v>110</v>
      </c>
      <c r="B73" s="10">
        <v>0</v>
      </c>
      <c r="C73" s="10">
        <v>0</v>
      </c>
      <c r="D73" s="10">
        <f t="shared" si="2"/>
        <v>0</v>
      </c>
      <c r="E73" s="10">
        <v>0</v>
      </c>
      <c r="F73" s="10">
        <v>0</v>
      </c>
      <c r="G73" s="10">
        <f t="shared" si="3"/>
        <v>0</v>
      </c>
      <c r="H73" s="16">
        <v>9500</v>
      </c>
    </row>
    <row r="74" spans="1:8">
      <c r="A74" s="15" t="s">
        <v>111</v>
      </c>
      <c r="B74" s="10">
        <v>0</v>
      </c>
      <c r="C74" s="10">
        <v>0</v>
      </c>
      <c r="D74" s="10">
        <f t="shared" si="2"/>
        <v>0</v>
      </c>
      <c r="E74" s="10">
        <v>0</v>
      </c>
      <c r="F74" s="10">
        <v>0</v>
      </c>
      <c r="G74" s="10">
        <f t="shared" si="3"/>
        <v>0</v>
      </c>
      <c r="H74" s="16">
        <v>9600</v>
      </c>
    </row>
    <row r="75" spans="1:8">
      <c r="A75" s="19" t="s">
        <v>112</v>
      </c>
      <c r="B75" s="20">
        <v>0</v>
      </c>
      <c r="C75" s="20">
        <v>0</v>
      </c>
      <c r="D75" s="20">
        <f t="shared" si="2"/>
        <v>0</v>
      </c>
      <c r="E75" s="20">
        <v>0</v>
      </c>
      <c r="F75" s="20">
        <v>0</v>
      </c>
      <c r="G75" s="20">
        <f t="shared" si="3"/>
        <v>0</v>
      </c>
      <c r="H75" s="16">
        <v>9900</v>
      </c>
    </row>
    <row r="76" spans="1:8">
      <c r="A76" s="21" t="s">
        <v>22</v>
      </c>
      <c r="B76" s="22">
        <f t="shared" ref="B76:G76" si="4">SUM(B4+B12+B22+B32+B42+B52+B56+B64+B68)</f>
        <v>16590200.68</v>
      </c>
      <c r="C76" s="22">
        <f t="shared" si="4"/>
        <v>7212964.8399999999</v>
      </c>
      <c r="D76" s="22">
        <f t="shared" si="4"/>
        <v>23803165.52</v>
      </c>
      <c r="E76" s="22">
        <f t="shared" si="4"/>
        <v>11122979.26</v>
      </c>
      <c r="F76" s="22">
        <f t="shared" si="4"/>
        <v>11122979.26</v>
      </c>
      <c r="G76" s="22">
        <f t="shared" si="4"/>
        <v>12680186.26</v>
      </c>
    </row>
    <row r="78" spans="1:8">
      <c r="A78" s="1" t="s">
        <v>35</v>
      </c>
    </row>
    <row r="84" spans="1:6">
      <c r="A84" s="40"/>
      <c r="B84" s="40"/>
      <c r="C84" s="40"/>
    </row>
    <row r="85" spans="1:6">
      <c r="A85" s="40"/>
      <c r="B85" s="40"/>
      <c r="C85" s="40"/>
      <c r="E85" s="42" t="s">
        <v>146</v>
      </c>
      <c r="F85" s="42"/>
    </row>
    <row r="86" spans="1:6">
      <c r="A86" s="41" t="s">
        <v>145</v>
      </c>
      <c r="E86" s="42" t="s">
        <v>148</v>
      </c>
      <c r="F86" s="42"/>
    </row>
  </sheetData>
  <sheetProtection formatCells="0" formatColumns="0" formatRows="0" autoFilter="0"/>
  <mergeCells count="5">
    <mergeCell ref="A1:G1"/>
    <mergeCell ref="B2:F2"/>
    <mergeCell ref="G2:G3"/>
    <mergeCell ref="E85:F85"/>
    <mergeCell ref="E86:F86"/>
  </mergeCells>
  <printOptions horizontalCentered="1"/>
  <pageMargins left="0.70866141732283505" right="0.70866141732283505" top="0.74803149606299202" bottom="0.74803149606299202" header="0.31496062992126" footer="0.31496062992126"/>
  <pageSetup scale="6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1"/>
  <sheetViews>
    <sheetView showGridLines="0" tabSelected="1" workbookViewId="0">
      <selection activeCell="G54" sqref="A1:G54"/>
    </sheetView>
  </sheetViews>
  <sheetFormatPr baseColWidth="10" defaultColWidth="12" defaultRowHeight="11.25"/>
  <cols>
    <col min="1" max="1" width="79" style="1" customWidth="1"/>
    <col min="2" max="7" width="18.33203125" style="1" customWidth="1"/>
    <col min="8" max="16384" width="12" style="1"/>
  </cols>
  <sheetData>
    <row r="1" spans="1:7" ht="57" customHeight="1">
      <c r="A1" s="35" t="s">
        <v>113</v>
      </c>
      <c r="B1" s="36"/>
      <c r="C1" s="36"/>
      <c r="D1" s="36"/>
      <c r="E1" s="36"/>
      <c r="F1" s="36"/>
      <c r="G1" s="37"/>
    </row>
    <row r="2" spans="1:7">
      <c r="A2" s="2"/>
      <c r="B2" s="35" t="s">
        <v>1</v>
      </c>
      <c r="C2" s="36"/>
      <c r="D2" s="36"/>
      <c r="E2" s="36"/>
      <c r="F2" s="37"/>
      <c r="G2" s="38" t="s">
        <v>2</v>
      </c>
    </row>
    <row r="3" spans="1:7" ht="24.9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/>
    </row>
    <row r="4" spans="1:7">
      <c r="A4" s="5"/>
      <c r="B4" s="6"/>
      <c r="C4" s="6"/>
      <c r="D4" s="6"/>
      <c r="E4" s="6"/>
      <c r="F4" s="6"/>
      <c r="G4" s="6"/>
    </row>
    <row r="5" spans="1:7">
      <c r="A5" s="7" t="s">
        <v>114</v>
      </c>
      <c r="B5" s="8">
        <f t="shared" ref="B5:G5" si="0">SUM(B6:B13)</f>
        <v>6266124.9199999999</v>
      </c>
      <c r="C5" s="8">
        <f t="shared" si="0"/>
        <v>3141156.5</v>
      </c>
      <c r="D5" s="8">
        <f t="shared" si="0"/>
        <v>9407281.4199999999</v>
      </c>
      <c r="E5" s="8">
        <f t="shared" si="0"/>
        <v>5195565.66</v>
      </c>
      <c r="F5" s="8">
        <f t="shared" si="0"/>
        <v>5195565.66</v>
      </c>
      <c r="G5" s="8">
        <f t="shared" si="0"/>
        <v>4211715.76</v>
      </c>
    </row>
    <row r="6" spans="1:7">
      <c r="A6" s="9" t="s">
        <v>115</v>
      </c>
      <c r="B6" s="10">
        <v>0</v>
      </c>
      <c r="C6" s="10">
        <v>0</v>
      </c>
      <c r="D6" s="10">
        <f>B6+C6</f>
        <v>0</v>
      </c>
      <c r="E6" s="10">
        <v>0</v>
      </c>
      <c r="F6" s="10">
        <v>0</v>
      </c>
      <c r="G6" s="10">
        <f>D6-E6</f>
        <v>0</v>
      </c>
    </row>
    <row r="7" spans="1:7">
      <c r="A7" s="9" t="s">
        <v>116</v>
      </c>
      <c r="B7" s="10">
        <v>0</v>
      </c>
      <c r="C7" s="10">
        <v>0</v>
      </c>
      <c r="D7" s="10">
        <f t="shared" ref="D7:D13" si="1">B7+C7</f>
        <v>0</v>
      </c>
      <c r="E7" s="10">
        <v>0</v>
      </c>
      <c r="F7" s="10">
        <v>0</v>
      </c>
      <c r="G7" s="10">
        <f t="shared" ref="G7:G13" si="2">D7-E7</f>
        <v>0</v>
      </c>
    </row>
    <row r="8" spans="1:7">
      <c r="A8" s="9" t="s">
        <v>117</v>
      </c>
      <c r="B8" s="10">
        <v>1142038.46</v>
      </c>
      <c r="C8" s="10">
        <v>2978100.94</v>
      </c>
      <c r="D8" s="10">
        <f t="shared" si="1"/>
        <v>4120139.4</v>
      </c>
      <c r="E8" s="10">
        <v>2994507.73</v>
      </c>
      <c r="F8" s="10">
        <v>2994507.73</v>
      </c>
      <c r="G8" s="10">
        <f t="shared" si="2"/>
        <v>1125631.67</v>
      </c>
    </row>
    <row r="9" spans="1:7">
      <c r="A9" s="9" t="s">
        <v>118</v>
      </c>
      <c r="B9" s="10">
        <v>0</v>
      </c>
      <c r="C9" s="10">
        <v>0</v>
      </c>
      <c r="D9" s="10">
        <f t="shared" si="1"/>
        <v>0</v>
      </c>
      <c r="E9" s="10">
        <v>0</v>
      </c>
      <c r="F9" s="10">
        <v>0</v>
      </c>
      <c r="G9" s="10">
        <f t="shared" si="2"/>
        <v>0</v>
      </c>
    </row>
    <row r="10" spans="1:7">
      <c r="A10" s="9" t="s">
        <v>119</v>
      </c>
      <c r="B10" s="10">
        <v>4933268.9000000004</v>
      </c>
      <c r="C10" s="10">
        <v>163055.56</v>
      </c>
      <c r="D10" s="10">
        <f t="shared" si="1"/>
        <v>5096324.46</v>
      </c>
      <c r="E10" s="10">
        <v>2115634.37</v>
      </c>
      <c r="F10" s="10">
        <v>2115634.37</v>
      </c>
      <c r="G10" s="10">
        <f t="shared" si="2"/>
        <v>2980690.09</v>
      </c>
    </row>
    <row r="11" spans="1:7">
      <c r="A11" s="9" t="s">
        <v>120</v>
      </c>
      <c r="B11" s="10">
        <v>0</v>
      </c>
      <c r="C11" s="10">
        <v>0</v>
      </c>
      <c r="D11" s="10">
        <f t="shared" si="1"/>
        <v>0</v>
      </c>
      <c r="E11" s="10">
        <v>0</v>
      </c>
      <c r="F11" s="10">
        <v>0</v>
      </c>
      <c r="G11" s="10">
        <f t="shared" si="2"/>
        <v>0</v>
      </c>
    </row>
    <row r="12" spans="1:7">
      <c r="A12" s="9" t="s">
        <v>121</v>
      </c>
      <c r="B12" s="10">
        <v>0</v>
      </c>
      <c r="C12" s="10">
        <v>0</v>
      </c>
      <c r="D12" s="10">
        <f t="shared" si="1"/>
        <v>0</v>
      </c>
      <c r="E12" s="10">
        <v>0</v>
      </c>
      <c r="F12" s="10">
        <v>0</v>
      </c>
      <c r="G12" s="10">
        <f t="shared" si="2"/>
        <v>0</v>
      </c>
    </row>
    <row r="13" spans="1:7">
      <c r="A13" s="9" t="s">
        <v>70</v>
      </c>
      <c r="B13" s="10">
        <v>190817.56</v>
      </c>
      <c r="C13" s="10">
        <v>0</v>
      </c>
      <c r="D13" s="10">
        <f t="shared" si="1"/>
        <v>190817.56</v>
      </c>
      <c r="E13" s="10">
        <v>85423.56</v>
      </c>
      <c r="F13" s="10">
        <v>85423.56</v>
      </c>
      <c r="G13" s="10">
        <f t="shared" si="2"/>
        <v>105394</v>
      </c>
    </row>
    <row r="14" spans="1:7">
      <c r="A14" s="9"/>
      <c r="B14" s="10"/>
      <c r="C14" s="10"/>
      <c r="D14" s="10"/>
      <c r="E14" s="10"/>
      <c r="F14" s="10"/>
      <c r="G14" s="10"/>
    </row>
    <row r="15" spans="1:7">
      <c r="A15" s="7" t="s">
        <v>122</v>
      </c>
      <c r="B15" s="8">
        <f t="shared" ref="B15:G15" si="3">SUM(B16:B22)</f>
        <v>10324075.76</v>
      </c>
      <c r="C15" s="8">
        <f t="shared" si="3"/>
        <v>4071808.34</v>
      </c>
      <c r="D15" s="8">
        <f t="shared" si="3"/>
        <v>14395884.1</v>
      </c>
      <c r="E15" s="8">
        <f t="shared" si="3"/>
        <v>5927413.5999999996</v>
      </c>
      <c r="F15" s="8">
        <f t="shared" si="3"/>
        <v>5927413.5999999996</v>
      </c>
      <c r="G15" s="8">
        <f t="shared" si="3"/>
        <v>8468470.5</v>
      </c>
    </row>
    <row r="16" spans="1:7">
      <c r="A16" s="9" t="s">
        <v>123</v>
      </c>
      <c r="B16" s="10">
        <v>0</v>
      </c>
      <c r="C16" s="10">
        <v>0</v>
      </c>
      <c r="D16" s="10">
        <f>B16+C16</f>
        <v>0</v>
      </c>
      <c r="E16" s="10">
        <v>0</v>
      </c>
      <c r="F16" s="10">
        <v>0</v>
      </c>
      <c r="G16" s="10">
        <f t="shared" ref="G16:G22" si="4">D16-E16</f>
        <v>0</v>
      </c>
    </row>
    <row r="17" spans="1:7">
      <c r="A17" s="9" t="s">
        <v>124</v>
      </c>
      <c r="B17" s="10">
        <v>0</v>
      </c>
      <c r="C17" s="10">
        <v>0</v>
      </c>
      <c r="D17" s="10">
        <f t="shared" ref="D17:D22" si="5">B17+C17</f>
        <v>0</v>
      </c>
      <c r="E17" s="10">
        <v>0</v>
      </c>
      <c r="F17" s="10">
        <v>0</v>
      </c>
      <c r="G17" s="10">
        <f t="shared" si="4"/>
        <v>0</v>
      </c>
    </row>
    <row r="18" spans="1:7">
      <c r="A18" s="9" t="s">
        <v>125</v>
      </c>
      <c r="B18" s="10">
        <v>1222349.27</v>
      </c>
      <c r="C18" s="10">
        <v>171243.7</v>
      </c>
      <c r="D18" s="10">
        <f t="shared" si="5"/>
        <v>1393592.97</v>
      </c>
      <c r="E18" s="10">
        <v>675884.08</v>
      </c>
      <c r="F18" s="10">
        <v>675884.08</v>
      </c>
      <c r="G18" s="10">
        <f t="shared" si="4"/>
        <v>717708.89</v>
      </c>
    </row>
    <row r="19" spans="1:7">
      <c r="A19" s="9" t="s">
        <v>126</v>
      </c>
      <c r="B19" s="10">
        <v>0</v>
      </c>
      <c r="C19" s="10">
        <v>0</v>
      </c>
      <c r="D19" s="10">
        <f t="shared" si="5"/>
        <v>0</v>
      </c>
      <c r="E19" s="10">
        <v>0</v>
      </c>
      <c r="F19" s="10">
        <v>0</v>
      </c>
      <c r="G19" s="10">
        <f t="shared" si="4"/>
        <v>0</v>
      </c>
    </row>
    <row r="20" spans="1:7">
      <c r="A20" s="9" t="s">
        <v>127</v>
      </c>
      <c r="B20" s="10">
        <v>1001239.52</v>
      </c>
      <c r="C20" s="10">
        <v>0</v>
      </c>
      <c r="D20" s="10">
        <f t="shared" si="5"/>
        <v>1001239.52</v>
      </c>
      <c r="E20" s="10">
        <v>504702.2</v>
      </c>
      <c r="F20" s="10">
        <v>504702.2</v>
      </c>
      <c r="G20" s="10">
        <f t="shared" si="4"/>
        <v>496537.32</v>
      </c>
    </row>
    <row r="21" spans="1:7">
      <c r="A21" s="9" t="s">
        <v>128</v>
      </c>
      <c r="B21" s="10">
        <v>7476188.1799999997</v>
      </c>
      <c r="C21" s="10">
        <v>3900564.64</v>
      </c>
      <c r="D21" s="10">
        <f t="shared" si="5"/>
        <v>11376752.82</v>
      </c>
      <c r="E21" s="10">
        <v>4592475.67</v>
      </c>
      <c r="F21" s="10">
        <v>4592475.67</v>
      </c>
      <c r="G21" s="10">
        <f t="shared" si="4"/>
        <v>6784277.1500000004</v>
      </c>
    </row>
    <row r="22" spans="1:7">
      <c r="A22" s="9" t="s">
        <v>129</v>
      </c>
      <c r="B22" s="10">
        <v>624298.79</v>
      </c>
      <c r="C22" s="10">
        <v>0</v>
      </c>
      <c r="D22" s="10">
        <f t="shared" si="5"/>
        <v>624298.79</v>
      </c>
      <c r="E22" s="10">
        <v>154351.65</v>
      </c>
      <c r="F22" s="10">
        <v>154351.65</v>
      </c>
      <c r="G22" s="10">
        <f t="shared" si="4"/>
        <v>469947.14</v>
      </c>
    </row>
    <row r="23" spans="1:7">
      <c r="A23" s="9"/>
      <c r="B23" s="10"/>
      <c r="C23" s="10"/>
      <c r="D23" s="10"/>
      <c r="E23" s="10"/>
      <c r="F23" s="10"/>
      <c r="G23" s="10"/>
    </row>
    <row r="24" spans="1:7">
      <c r="A24" s="7" t="s">
        <v>130</v>
      </c>
      <c r="B24" s="8">
        <f t="shared" ref="B24:G24" si="6">SUM(B25:B33)</f>
        <v>0</v>
      </c>
      <c r="C24" s="8">
        <f t="shared" si="6"/>
        <v>0</v>
      </c>
      <c r="D24" s="8">
        <f t="shared" si="6"/>
        <v>0</v>
      </c>
      <c r="E24" s="8">
        <f t="shared" si="6"/>
        <v>0</v>
      </c>
      <c r="F24" s="8">
        <f t="shared" si="6"/>
        <v>0</v>
      </c>
      <c r="G24" s="8">
        <f t="shared" si="6"/>
        <v>0</v>
      </c>
    </row>
    <row r="25" spans="1:7">
      <c r="A25" s="9" t="s">
        <v>131</v>
      </c>
      <c r="B25" s="10">
        <v>0</v>
      </c>
      <c r="C25" s="10">
        <v>0</v>
      </c>
      <c r="D25" s="10">
        <f>B25+C25</f>
        <v>0</v>
      </c>
      <c r="E25" s="10">
        <v>0</v>
      </c>
      <c r="F25" s="10">
        <v>0</v>
      </c>
      <c r="G25" s="10">
        <f t="shared" ref="G25:G33" si="7">D25-E25</f>
        <v>0</v>
      </c>
    </row>
    <row r="26" spans="1:7">
      <c r="A26" s="9" t="s">
        <v>132</v>
      </c>
      <c r="B26" s="10">
        <v>0</v>
      </c>
      <c r="C26" s="10">
        <v>0</v>
      </c>
      <c r="D26" s="10">
        <f t="shared" ref="D26:D33" si="8">B26+C26</f>
        <v>0</v>
      </c>
      <c r="E26" s="10">
        <v>0</v>
      </c>
      <c r="F26" s="10">
        <v>0</v>
      </c>
      <c r="G26" s="10">
        <f t="shared" si="7"/>
        <v>0</v>
      </c>
    </row>
    <row r="27" spans="1:7">
      <c r="A27" s="9" t="s">
        <v>133</v>
      </c>
      <c r="B27" s="10">
        <v>0</v>
      </c>
      <c r="C27" s="10">
        <v>0</v>
      </c>
      <c r="D27" s="10">
        <f t="shared" si="8"/>
        <v>0</v>
      </c>
      <c r="E27" s="10">
        <v>0</v>
      </c>
      <c r="F27" s="10">
        <v>0</v>
      </c>
      <c r="G27" s="10">
        <f t="shared" si="7"/>
        <v>0</v>
      </c>
    </row>
    <row r="28" spans="1:7">
      <c r="A28" s="9" t="s">
        <v>134</v>
      </c>
      <c r="B28" s="10">
        <v>0</v>
      </c>
      <c r="C28" s="10">
        <v>0</v>
      </c>
      <c r="D28" s="10">
        <f t="shared" si="8"/>
        <v>0</v>
      </c>
      <c r="E28" s="10">
        <v>0</v>
      </c>
      <c r="F28" s="10">
        <v>0</v>
      </c>
      <c r="G28" s="10">
        <f t="shared" si="7"/>
        <v>0</v>
      </c>
    </row>
    <row r="29" spans="1:7">
      <c r="A29" s="9" t="s">
        <v>135</v>
      </c>
      <c r="B29" s="10">
        <v>0</v>
      </c>
      <c r="C29" s="10">
        <v>0</v>
      </c>
      <c r="D29" s="10">
        <f t="shared" si="8"/>
        <v>0</v>
      </c>
      <c r="E29" s="10">
        <v>0</v>
      </c>
      <c r="F29" s="10">
        <v>0</v>
      </c>
      <c r="G29" s="10">
        <f t="shared" si="7"/>
        <v>0</v>
      </c>
    </row>
    <row r="30" spans="1:7">
      <c r="A30" s="9" t="s">
        <v>136</v>
      </c>
      <c r="B30" s="10">
        <v>0</v>
      </c>
      <c r="C30" s="10">
        <v>0</v>
      </c>
      <c r="D30" s="10">
        <f t="shared" si="8"/>
        <v>0</v>
      </c>
      <c r="E30" s="10">
        <v>0</v>
      </c>
      <c r="F30" s="10">
        <v>0</v>
      </c>
      <c r="G30" s="10">
        <f t="shared" si="7"/>
        <v>0</v>
      </c>
    </row>
    <row r="31" spans="1:7">
      <c r="A31" s="9" t="s">
        <v>137</v>
      </c>
      <c r="B31" s="10">
        <v>0</v>
      </c>
      <c r="C31" s="10">
        <v>0</v>
      </c>
      <c r="D31" s="10">
        <f t="shared" si="8"/>
        <v>0</v>
      </c>
      <c r="E31" s="10">
        <v>0</v>
      </c>
      <c r="F31" s="10">
        <v>0</v>
      </c>
      <c r="G31" s="10">
        <f t="shared" si="7"/>
        <v>0</v>
      </c>
    </row>
    <row r="32" spans="1:7">
      <c r="A32" s="9" t="s">
        <v>138</v>
      </c>
      <c r="B32" s="10">
        <v>0</v>
      </c>
      <c r="C32" s="10">
        <v>0</v>
      </c>
      <c r="D32" s="10">
        <f t="shared" si="8"/>
        <v>0</v>
      </c>
      <c r="E32" s="10">
        <v>0</v>
      </c>
      <c r="F32" s="10">
        <v>0</v>
      </c>
      <c r="G32" s="10">
        <f t="shared" si="7"/>
        <v>0</v>
      </c>
    </row>
    <row r="33" spans="1:7">
      <c r="A33" s="9" t="s">
        <v>139</v>
      </c>
      <c r="B33" s="10">
        <v>0</v>
      </c>
      <c r="C33" s="10">
        <v>0</v>
      </c>
      <c r="D33" s="10">
        <f t="shared" si="8"/>
        <v>0</v>
      </c>
      <c r="E33" s="10">
        <v>0</v>
      </c>
      <c r="F33" s="10">
        <v>0</v>
      </c>
      <c r="G33" s="10">
        <f t="shared" si="7"/>
        <v>0</v>
      </c>
    </row>
    <row r="34" spans="1:7">
      <c r="A34" s="9"/>
      <c r="B34" s="10"/>
      <c r="C34" s="10"/>
      <c r="D34" s="10"/>
      <c r="E34" s="10"/>
      <c r="F34" s="10"/>
      <c r="G34" s="10"/>
    </row>
    <row r="35" spans="1:7">
      <c r="A35" s="7" t="s">
        <v>140</v>
      </c>
      <c r="B35" s="8">
        <f t="shared" ref="B35:G35" si="9">SUM(B36:B39)</f>
        <v>0</v>
      </c>
      <c r="C35" s="8">
        <f t="shared" si="9"/>
        <v>0</v>
      </c>
      <c r="D35" s="8">
        <f t="shared" si="9"/>
        <v>0</v>
      </c>
      <c r="E35" s="8">
        <f t="shared" si="9"/>
        <v>0</v>
      </c>
      <c r="F35" s="8">
        <f t="shared" si="9"/>
        <v>0</v>
      </c>
      <c r="G35" s="8">
        <f t="shared" si="9"/>
        <v>0</v>
      </c>
    </row>
    <row r="36" spans="1:7">
      <c r="A36" s="9" t="s">
        <v>141</v>
      </c>
      <c r="B36" s="10">
        <v>0</v>
      </c>
      <c r="C36" s="10">
        <v>0</v>
      </c>
      <c r="D36" s="10">
        <f>B36+C36</f>
        <v>0</v>
      </c>
      <c r="E36" s="10">
        <v>0</v>
      </c>
      <c r="F36" s="10">
        <v>0</v>
      </c>
      <c r="G36" s="10">
        <f t="shared" ref="G36:G39" si="10">D36-E36</f>
        <v>0</v>
      </c>
    </row>
    <row r="37" spans="1:7" ht="11.25" customHeight="1">
      <c r="A37" s="9" t="s">
        <v>142</v>
      </c>
      <c r="B37" s="10">
        <v>0</v>
      </c>
      <c r="C37" s="10">
        <v>0</v>
      </c>
      <c r="D37" s="10">
        <f t="shared" ref="D37:D39" si="11">B37+C37</f>
        <v>0</v>
      </c>
      <c r="E37" s="10">
        <v>0</v>
      </c>
      <c r="F37" s="10">
        <v>0</v>
      </c>
      <c r="G37" s="10">
        <f t="shared" si="10"/>
        <v>0</v>
      </c>
    </row>
    <row r="38" spans="1:7">
      <c r="A38" s="9" t="s">
        <v>143</v>
      </c>
      <c r="B38" s="10">
        <v>0</v>
      </c>
      <c r="C38" s="10">
        <v>0</v>
      </c>
      <c r="D38" s="10">
        <f t="shared" si="11"/>
        <v>0</v>
      </c>
      <c r="E38" s="10">
        <v>0</v>
      </c>
      <c r="F38" s="10">
        <v>0</v>
      </c>
      <c r="G38" s="10">
        <f t="shared" si="10"/>
        <v>0</v>
      </c>
    </row>
    <row r="39" spans="1:7">
      <c r="A39" s="9" t="s">
        <v>144</v>
      </c>
      <c r="B39" s="10">
        <v>0</v>
      </c>
      <c r="C39" s="10">
        <v>0</v>
      </c>
      <c r="D39" s="10">
        <f t="shared" si="11"/>
        <v>0</v>
      </c>
      <c r="E39" s="10">
        <v>0</v>
      </c>
      <c r="F39" s="10">
        <v>0</v>
      </c>
      <c r="G39" s="10">
        <f t="shared" si="10"/>
        <v>0</v>
      </c>
    </row>
    <row r="40" spans="1:7">
      <c r="A40" s="9"/>
      <c r="B40" s="10"/>
      <c r="C40" s="10"/>
      <c r="D40" s="10"/>
      <c r="E40" s="10"/>
      <c r="F40" s="10"/>
      <c r="G40" s="10"/>
    </row>
    <row r="41" spans="1:7">
      <c r="A41" s="11" t="s">
        <v>22</v>
      </c>
      <c r="B41" s="12">
        <f t="shared" ref="B41:G41" si="12">SUM(B35+B24+B15+B5)</f>
        <v>16590200.68</v>
      </c>
      <c r="C41" s="12">
        <f t="shared" si="12"/>
        <v>7212964.8399999999</v>
      </c>
      <c r="D41" s="12">
        <f t="shared" si="12"/>
        <v>23803165.52</v>
      </c>
      <c r="E41" s="12">
        <f t="shared" si="12"/>
        <v>11122979.26</v>
      </c>
      <c r="F41" s="12">
        <f t="shared" si="12"/>
        <v>11122979.26</v>
      </c>
      <c r="G41" s="12">
        <f t="shared" si="12"/>
        <v>12680186.26</v>
      </c>
    </row>
    <row r="43" spans="1:7">
      <c r="A43" s="1" t="s">
        <v>35</v>
      </c>
    </row>
    <row r="49" spans="1:6">
      <c r="A49" s="40"/>
      <c r="B49" s="40"/>
      <c r="C49" s="40"/>
    </row>
    <row r="50" spans="1:6">
      <c r="A50" s="40"/>
      <c r="B50" s="40"/>
      <c r="C50" s="40"/>
      <c r="E50" s="42" t="s">
        <v>146</v>
      </c>
      <c r="F50" s="42"/>
    </row>
    <row r="51" spans="1:6">
      <c r="A51" s="41" t="s">
        <v>145</v>
      </c>
      <c r="E51" s="42" t="s">
        <v>148</v>
      </c>
      <c r="F51" s="42"/>
    </row>
  </sheetData>
  <sheetProtection formatCells="0" formatColumns="0" formatRows="0" autoFilter="0"/>
  <mergeCells count="5">
    <mergeCell ref="A1:G1"/>
    <mergeCell ref="B2:F2"/>
    <mergeCell ref="G2:G3"/>
    <mergeCell ref="E50:F50"/>
    <mergeCell ref="E51:F51"/>
  </mergeCells>
  <printOptions horizontalCentered="1"/>
  <pageMargins left="0.70866141732283505" right="0.70866141732283505" top="0.74803149606299202" bottom="0.74803149606299202" header="0.31496062992126" footer="0.31496062992126"/>
  <pageSetup scale="8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/>
</ds:datastoreItem>
</file>

<file path=customXml/itemProps2.xml><?xml version="1.0" encoding="utf-8"?>
<ds:datastoreItem xmlns:ds="http://schemas.openxmlformats.org/officeDocument/2006/customXml" ds:itemID="{D6CB9791-5AC5-4EBD-B818-7938A6165A5F}">
  <ds:schemaRefs/>
</ds:datastoreItem>
</file>

<file path=customXml/itemProps3.xml><?xml version="1.0" encoding="utf-8"?>
<ds:datastoreItem xmlns:ds="http://schemas.openxmlformats.org/officeDocument/2006/customXml" ds:itemID="{AB58BE85-A061-4F9D-87E0-3224716198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VALLE DE SANTIAGO</cp:lastModifiedBy>
  <cp:lastPrinted>2026-07-22T19:11:53Z</cp:lastPrinted>
  <dcterms:created xsi:type="dcterms:W3CDTF">2014-02-10T03:37:00Z</dcterms:created>
  <dcterms:modified xsi:type="dcterms:W3CDTF">2026-07-22T19:13:03Z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  <property fmtid="{D5CDD505-2E9C-101B-9397-08002B2CF9AE}" pid="3" name="ICV">
    <vt:lpwstr>4EEE1A1A0ABA434F8C1BD37F2680E753_13</vt:lpwstr>
  </property>
  <property fmtid="{D5CDD505-2E9C-101B-9397-08002B2CF9AE}" pid="4" name="KSOProductBuildVer">
    <vt:lpwstr>2058-12.1.0.26880</vt:lpwstr>
  </property>
  <property fmtid="{D5CDD505-2E9C-101B-9397-08002B2CF9AE}" pid="5" name="CalculationRule">
    <vt:i4>0</vt:i4>
  </property>
</Properties>
</file>