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980022895\Desktop\Nueva carpeta\INFORMES TRIMESTRALES 2026\"/>
    </mc:Choice>
  </mc:AlternateContent>
  <bookViews>
    <workbookView xWindow="-105" yWindow="-105" windowWidth="23250" windowHeight="12450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F56" i="59" l="1"/>
  <c r="H110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<sst xmlns="http://schemas.openxmlformats.org/spreadsheetml/2006/main" count="860" uniqueCount="604">
  <si>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</si>
  <si>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</si>
  <si>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</si>
  <si>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</si>
  <si>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</si>
  <si>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</si>
  <si>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</si>
  <si>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</si>
  <si>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</si>
  <si>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</si>
  <si>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</si>
  <si>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</si>
  <si>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</si>
  <si>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</si>
  <si>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</si>
  <si>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</si>
  <si>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</si>
  <si>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</si>
  <si>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</si>
  <si>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</si>
  <si>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</si>
  <si>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</si>
  <si>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</si>
  <si>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</si>
  <si>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</si>
  <si>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</si>
  <si>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</si>
  <si>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</si>
  <si>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</si>
  <si>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</si>
  <si>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</si>
  <si>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</si>
  <si>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</si>
  <si>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</si>
  <si>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</si>
  <si>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</si>
  <si>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</si>
  <si>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</si>
  <si>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</si>
  <si>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</si>
  <si>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</si>
  <si>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</si>
  <si>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</si>
  <si>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</si>
  <si>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</si>
  <si>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</si>
  <si>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</si>
  <si>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</si>
  <si>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</si>
  <si>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</si>
  <si>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</si>
  <si>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</si>
  <si>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</si>
  <si>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</si>
  <si>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</si>
  <si>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</si>
  <si>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</si>
  <si>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</si>
  <si>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</si>
  <si>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</si>
  <si>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</si>
  <si>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</si>
  <si>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</si>
  <si>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</si>
  <si>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</si>
  <si>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</si>
  <si>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</si>
  <si>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</si>
  <si>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</si>
  <si>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</si>
  <si>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</si>
  <si>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</si>
  <si>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</si>
  <si>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</si>
  <si>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</si>
  <si>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</si>
  <si>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</si>
  <si>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</si>
  <si>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</si>
  <si>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</si>
  <si>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</si>
  <si>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</si>
  <si>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</si>
  <si>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</si>
  <si>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</si>
  <si>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</si>
  <si>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</si>
  <si>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</si>
  <si>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</si>
  <si>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</si>
  <si>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</si>
  <si>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</si>
  <si>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</si>
  <si>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</si>
  <si>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</si>
  <si>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</si>
  <si>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</si>
  <si>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</si>
  <si>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</si>
  <si>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</si>
  <si>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</si>
  <si>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</si>
  <si>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</si>
  <si>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</si>
  <si>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</si>
  <si>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</si>
  <si>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</si>
  <si>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</si>
  <si>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</si>
  <si>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</si>
  <si>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</si>
  <si>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</si>
  <si>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</si>
  <si>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</si>
  <si>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</si>
  <si>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</si>
  <si>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</si>
  <si>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</si>
  <si>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</si>
  <si>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</si>
  <si>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</si>
  <si>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</si>
  <si>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</si>
  <si>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</si>
  <si>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</si>
  <si>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</si>
  <si>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</si>
  <si>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</si>
  <si>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</si>
  <si>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</si>
  <si>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</si>
  <si>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</si>
  <si>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</si>
  <si>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</si>
  <si>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</si>
  <si>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</si>
  <si>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</si>
  <si>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</si>
  <si>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</si>
  <si>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</si>
  <si>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</si>
  <si>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</si>
  <si>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</si>
  <si>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</si>
  <si>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</si>
  <si>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</si>
  <si>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</si>
  <si>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</si>
  <si>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</si>
  <si>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</si>
  <si>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</si>
  <si>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</si>
  <si>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</si>
  <si>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</si>
  <si>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</si>
  <si>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</si>
  <si>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</si>
  <si>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</si>
  <si>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</si>
  <si>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</si>
  <si>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</si>
  <si>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</si>
  <si>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</si>
  <si>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</si>
  <si>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</si>
  <si>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</si>
  <si>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</si>
  <si>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</si>
  <si>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</si>
  <si>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</si>
  <si>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</si>
  <si>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</si>
  <si>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</si>
  <si>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</si>
  <si>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</si>
  <si>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</si>
  <si>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</si>
  <si>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</si>
  <si>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</si>
  <si>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</si>
  <si>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</si>
  <si>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</si>
  <si>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</si>
  <si>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</si>
  <si>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</si>
  <si>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</si>
  <si>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</si>
  <si>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</si>
  <si>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</si>
  <si>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</si>
  <si>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</si>
  <si>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</si>
  <si>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</si>
  <si>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</si>
  <si>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</si>
  <si>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</si>
  <si>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</si>
  <si>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</si>
  <si>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</si>
  <si>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</si>
  <si>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</si>
  <si>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</si>
  <si>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</si>
  <si>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</si>
  <si>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</si>
  <si>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</si>
  <si>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</si>
  <si>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</si>
  <si>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</si>
  <si>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</si>
  <si>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</si>
  <si>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</si>
  <si>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</si>
  <si>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</si>
  <si>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</si>
  <si>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</si>
  <si>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</si>
  <si>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</si>
  <si>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</si>
  <si>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</si>
  <si>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</si>
  <si>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</si>
  <si>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</si>
  <si>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</si>
  <si>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</si>
  <si>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</si>
  <si>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</si>
  <si>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</si>
  <si>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</si>
  <si>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</si>
  <si>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</si>
  <si>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</si>
  <si>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</si>
  <si>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</si>
  <si>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</si>
  <si>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</si>
  <si>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</si>
  <si>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</si>
  <si>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</si>
  <si>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</si>
  <si>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</si>
  <si>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</si>
  <si>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</si>
  <si>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</si>
  <si>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</si>
  <si>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</si>
  <si>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</si>
  <si>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</si>
  <si>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</si>
  <si>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</si>
  <si>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</si>
  <si>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</si>
  <si>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</si>
  <si>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</si>
  <si>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</si>
  <si>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</si>
  <si>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</si>
  <si>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</si>
  <si>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</si>
  <si>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</si>
  <si>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</si>
  <si>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</si>
  <si>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</si>
  <si>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</si>
  <si>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</si>
  <si>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</si>
  <si>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</si>
  <si>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</si>
  <si>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</si>
  <si>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</si>
  <si>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</si>
  <si>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</si>
  <si>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</si>
  <si>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</si>
  <si>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</si>
  <si>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</si>
  <si>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</si>
  <si>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</si>
  <si>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</si>
  <si>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</si>
  <si>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</si>
  <si>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</si>
  <si>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</si>
  <si>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</si>
  <si>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</si>
  <si>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</si>
  <si>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</si>
  <si>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</si>
  <si>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</si>
  <si>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</si>
  <si>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</si>
  <si>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</si>
  <si>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</si>
  <si>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</si>
  <si>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</si>
  <si>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</si>
  <si>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</si>
  <si>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</si>
  <si>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</si>
  <si>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</si>
  <si>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</si>
  <si>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</si>
  <si>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</si>
  <si>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</si>
  <si>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</si>
  <si>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</si>
  <si>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</si>
  <si>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</si>
  <si>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</si>
  <si>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</si>
  <si>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</si>
  <si>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</si>
  <si>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</si>
  <si>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</si>
  <si>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</si>
  <si>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</si>
  <si>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</si>
  <si>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</si>
  <si>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</si>
  <si>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</si>
  <si>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</si>
  <si>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</si>
  <si>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</si>
  <si>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</si>
  <si>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</si>
  <si>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</si>
  <si>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</si>
  <si>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</si>
  <si>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</si>
  <si>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</si>
  <si>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</si>
  <si>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</si>
  <si>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</si>
  <si>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</si>
  <si>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</si>
  <si>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</si>
  <si>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</si>
  <si>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</si>
  <si>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</si>
  <si>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</si>
  <si>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</si>
  <si>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</si>
  <si>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</si>
  <si>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</si>
  <si>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</si>
  <si>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</si>
  <si>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</si>
  <si>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</si>
  <si>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</si>
  <si>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</si>
  <si>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</si>
  <si>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</si>
  <si>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</si>
  <si>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</si>
  <si>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</si>
  <si>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</si>
  <si>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</si>
  <si>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</si>
  <si>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</si>
  <si>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</si>
  <si>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</si>
  <si>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</si>
  <si>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</si>
  <si>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</si>
  <si>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</si>
  <si>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</si>
  <si>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</si>
  <si>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</si>
  <si>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</si>
  <si>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</si>
  <si>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</si>
  <si>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</si>
  <si>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</si>
  <si>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</si>
  <si>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</si>
  <si>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</si>
  <si>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</si>
  <si>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</si>
  <si>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</si>
  <si>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</si>
  <si>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</si>
  <si>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</si>
  <si>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</si>
  <si>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</si>
  <si>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</si>
  <si>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</si>
  <si>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</si>
  <si>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</si>
  <si>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</si>
  <si>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</si>
  <si>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</si>
  <si>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</si>
  <si>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</si>
  <si>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</si>
  <si>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</si>
  <si>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</si>
  <si>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</si>
  <si>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</si>
  <si>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</si>
  <si>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</si>
  <si>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</si>
  <si>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</si>
  <si>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</si>
  <si>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</si>
  <si>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</si>
  <si>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</si>
  <si>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</si>
  <si>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</si>
  <si>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</si>
  <si>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</si>
  <si>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</si>
  <si>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</si>
  <si>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</si>
  <si>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</si>
  <si>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</si>
  <si>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</si>
  <si>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</si>
  <si>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</si>
  <si>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</si>
  <si>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</si>
  <si>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</si>
  <si>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</si>
  <si>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</si>
  <si>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</si>
  <si>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</si>
  <si>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</si>
  <si>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</si>
  <si>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</si>
  <si>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</si>
  <si>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</si>
  <si>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</si>
  <si>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</si>
  <si>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</si>
  <si>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</si>
  <si>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</si>
  <si>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</si>
  <si>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</si>
  <si>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</si>
  <si>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</si>
  <si>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</si>
  <si>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</si>
  <si>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</si>
  <si>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</si>
  <si>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</si>
  <si>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</si>
  <si>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</si>
  <si>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</si>
  <si>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</si>
  <si>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</si>
  <si>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</si>
  <si>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</si>
  <si>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</si>
  <si>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</si>
  <si>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</si>
  <si>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</si>
  <si>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</si>
  <si>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</si>
  <si>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</si>
  <si>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</si>
  <si>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</si>
  <si>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</si>
  <si>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</si>
  <si>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</si>
  <si>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</si>
  <si>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</si>
  <si>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</si>
  <si>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</si>
  <si>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</si>
  <si>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</si>
  <si>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</si>
  <si>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</si>
  <si>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</si>
  <si>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</si>
  <si>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</si>
  <si>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</si>
  <si>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</si>
  <si>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</si>
  <si>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</si>
  <si>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</si>
  <si>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</si>
  <si>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</si>
  <si>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</si>
  <si>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</si>
  <si>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</si>
  <si>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</si>
  <si>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</si>
  <si>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</si>
  <si>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</si>
  <si>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</si>
  <si>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</si>
  <si>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</si>
  <si>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</si>
  <si>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</si>
  <si>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</si>
  <si>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</si>
  <si>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</si>
  <si>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</si>
  <si>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</si>
  <si>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</si>
  <si>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</si>
  <si>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</si>
  <si>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</si>
  <si>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</si>
  <si>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</si>
  <si>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</si>
  <si>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</si>
  <si>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</si>
  <si>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</si>
  <si>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</si>
  <si>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</si>
  <si>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</si>
  <si>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</si>
  <si>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</si>
  <si>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</si>
  <si>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</si>
  <si>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</si>
  <si>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</si>
  <si>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</si>
  <si>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</si>
  <si>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</si>
  <si>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</si>
  <si>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</si>
  <si>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</si>
  <si>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</si>
  <si>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</si>
  <si>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</si>
  <si>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</si>
  <si>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</si>
  <si>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</si>
  <si>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</si>
  <si>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</si>
  <si>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</si>
  <si>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</si>
  <si>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</si>
  <si>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</si>
  <si>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</si>
  <si>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</si>
  <si>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</si>
  <si>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</si>
  <si>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</si>
  <si>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</si>
  <si>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</si>
  <si>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</si>
  <si>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</si>
  <si>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</si>
  <si>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</si>
  <si>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</si>
  <si>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</si>
  <si>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</si>
  <si>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</si>
  <si>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</si>
  <si>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</si>
  <si>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</si>
  <si>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</si>
  <si>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</si>
  <si>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</si>
  <si>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</si>
  <si>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</si>
  <si>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</si>
  <si>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</si>
  <si>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</si>
  <si>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</si>
  <si>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</si>
  <si>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</si>
  <si>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</si>
  <si>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</si>
  <si>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</si>
  <si>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</si>
  <si>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</si>
  <si>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</si>
  <si>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</si>
  <si>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</si>
  <si>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</si>
  <si>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</si>
  <si>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</si>
  <si>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</si>
  <si>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</si>
  <si>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</si>
  <si>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</si>
  <si>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</si>
  <si>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</si>
  <si>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</si>
  <si>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</si>
  <si>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</si>
  <si>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</si>
  <si>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</si>
  <si>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</si>
  <si>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</si>
  <si>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</si>
  <si>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</si>
  <si>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</si>
  <si>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</si>
  <si>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</si>
  <si>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</si>
  <si>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</si>
  <si>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Casa de la Cultura del Municipio de Valle de Santiago, Gto.</t>
  </si>
  <si>
    <t>Del 1 de Enero al 31 de Marzo de 2026</t>
  </si>
  <si>
    <t>___________________________________________________</t>
  </si>
  <si>
    <t>DIRECTOR DE CASA DE LA CULTURA</t>
  </si>
  <si>
    <t>LIC. ZURIEL JONATHAN NEGRETE RIVERO</t>
  </si>
  <si>
    <t>___________________________________</t>
  </si>
  <si>
    <t>ENCARGADO DEL AREA CONTABLE</t>
  </si>
  <si>
    <t>C.P. JESUS IVAN GOMEZ LINCE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</si>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</sst>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7" fillId="0" borderId="0" xfId="10" applyFont="1"/>
    <xf numFmtId="0" fontId="1" fillId="0" borderId="0" xfId="0" applyFont="1" applyAlignment="1" applyProtection="1">
      <alignment horizontal="center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9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2" sqref="A2:B2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3" t="s">
        <v>595</v>
      </c>
      <c r="B1" s="164"/>
      <c r="C1" s="104" t="s">
        <v>494</v>
      </c>
      <c r="D1" s="105">
        <v>2026</v>
      </c>
    </row>
    <row r="2" spans="1:4" ht="16.149999999999999" customHeight="1" x14ac:dyDescent="0.2">
      <c r="A2" s="165" t="s">
        <v>493</v>
      </c>
      <c r="B2" s="166"/>
      <c r="C2" s="10" t="s">
        <v>495</v>
      </c>
      <c r="D2" s="106" t="s">
        <v>500</v>
      </c>
    </row>
    <row r="3" spans="1:4" ht="16.149999999999999" customHeight="1" x14ac:dyDescent="0.2">
      <c r="A3" s="167" t="s">
        <v>596</v>
      </c>
      <c r="B3" s="168"/>
      <c r="C3" s="10" t="s">
        <v>496</v>
      </c>
      <c r="D3" s="107">
        <v>1</v>
      </c>
    </row>
    <row r="4" spans="1:4" ht="16.149999999999999" customHeight="1" x14ac:dyDescent="0.2">
      <c r="A4" s="169" t="s">
        <v>515</v>
      </c>
      <c r="B4" s="170"/>
      <c r="C4" s="170"/>
      <c r="D4" s="171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5" x14ac:dyDescent="0.2">
      <c r="A33" s="4"/>
      <c r="B33" s="7"/>
    </row>
    <row r="34" spans="1:5" x14ac:dyDescent="0.2">
      <c r="A34" s="4"/>
      <c r="B34" s="6"/>
    </row>
    <row r="35" spans="1:5" x14ac:dyDescent="0.2">
      <c r="A35" s="35" t="s">
        <v>36</v>
      </c>
      <c r="B35" s="36" t="s">
        <v>31</v>
      </c>
    </row>
    <row r="36" spans="1:5" x14ac:dyDescent="0.2">
      <c r="A36" s="35" t="s">
        <v>37</v>
      </c>
      <c r="B36" s="36" t="s">
        <v>32</v>
      </c>
    </row>
    <row r="37" spans="1:5" x14ac:dyDescent="0.2">
      <c r="A37" s="4"/>
      <c r="B37" s="7"/>
    </row>
    <row r="38" spans="1:5" x14ac:dyDescent="0.2">
      <c r="A38" s="4"/>
      <c r="B38" s="5" t="s">
        <v>34</v>
      </c>
    </row>
    <row r="39" spans="1:5" x14ac:dyDescent="0.2">
      <c r="A39" s="4" t="s">
        <v>35</v>
      </c>
      <c r="B39" s="36" t="s">
        <v>28</v>
      </c>
    </row>
    <row r="40" spans="1:5" x14ac:dyDescent="0.2">
      <c r="A40" s="4"/>
      <c r="B40" s="36" t="s">
        <v>516</v>
      </c>
    </row>
    <row r="41" spans="1:5" x14ac:dyDescent="0.2">
      <c r="A41" s="4"/>
      <c r="B41" s="36" t="s">
        <v>547</v>
      </c>
    </row>
    <row r="42" spans="1:5" x14ac:dyDescent="0.2">
      <c r="A42" s="4"/>
      <c r="B42" s="36" t="s">
        <v>548</v>
      </c>
    </row>
    <row r="43" spans="1:5" ht="12" thickBot="1" x14ac:dyDescent="0.25">
      <c r="A43" s="8"/>
      <c r="B43" s="9"/>
    </row>
    <row r="45" spans="1:5" x14ac:dyDescent="0.2">
      <c r="A45" s="1" t="s">
        <v>517</v>
      </c>
    </row>
    <row r="47" spans="1:5" x14ac:dyDescent="0.2">
      <c r="A47" s="162" t="s">
        <v>597</v>
      </c>
      <c r="B47" s="162"/>
      <c r="C47" s="162" t="s">
        <v>600</v>
      </c>
      <c r="D47" s="162"/>
      <c r="E47" s="162"/>
    </row>
    <row r="48" spans="1:5" x14ac:dyDescent="0.2">
      <c r="A48" s="162" t="s">
        <v>598</v>
      </c>
      <c r="B48" s="162"/>
      <c r="C48" s="162" t="s">
        <v>601</v>
      </c>
      <c r="D48" s="162"/>
      <c r="E48" s="162"/>
    </row>
    <row r="49" spans="1:5" x14ac:dyDescent="0.2">
      <c r="A49" s="162" t="s">
        <v>599</v>
      </c>
      <c r="B49" s="162"/>
      <c r="C49" s="162" t="s">
        <v>602</v>
      </c>
      <c r="D49" s="162"/>
      <c r="E49" s="162"/>
    </row>
  </sheetData>
  <sheetProtection formatCells="0" formatColumns="0" formatRows="0" autoFilter="0" pivotTables="0"/>
  <mergeCells count="10">
    <mergeCell ref="A1:B1"/>
    <mergeCell ref="A2:B2"/>
    <mergeCell ref="A3:B3"/>
    <mergeCell ref="A4:D4"/>
    <mergeCell ref="A47:B47"/>
    <mergeCell ref="A48:B48"/>
    <mergeCell ref="A49:B49"/>
    <mergeCell ref="C47:E47"/>
    <mergeCell ref="C48:E48"/>
    <mergeCell ref="C49:E49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>
      <selection activeCell="A2" sqref="A2:C2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6" t="s">
        <v>595</v>
      </c>
      <c r="B1" s="166"/>
      <c r="C1" s="166"/>
      <c r="D1" s="10" t="s">
        <v>497</v>
      </c>
      <c r="E1" s="18">
        <v>2026</v>
      </c>
    </row>
    <row r="2" spans="1:5" s="11" customFormat="1" ht="18.95" customHeight="1" x14ac:dyDescent="0.25">
      <c r="A2" s="166" t="s">
        <v>502</v>
      </c>
      <c r="B2" s="166"/>
      <c r="C2" s="166"/>
      <c r="D2" s="10" t="s">
        <v>498</v>
      </c>
      <c r="E2" s="18" t="s">
        <v>500</v>
      </c>
    </row>
    <row r="3" spans="1:5" s="11" customFormat="1" ht="18.95" customHeight="1" x14ac:dyDescent="0.25">
      <c r="A3" s="166" t="s">
        <v>596</v>
      </c>
      <c r="B3" s="166"/>
      <c r="C3" s="166"/>
      <c r="D3" s="10" t="s">
        <v>499</v>
      </c>
      <c r="E3" s="18">
        <v>1</v>
      </c>
    </row>
    <row r="4" spans="1:5" s="11" customFormat="1" ht="18.95" customHeight="1" x14ac:dyDescent="0.25">
      <c r="A4" s="166" t="s">
        <v>515</v>
      </c>
      <c r="B4" s="166"/>
      <c r="C4" s="166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8" t="s">
        <v>275</v>
      </c>
      <c r="E8" s="139" t="s">
        <v>589</v>
      </c>
    </row>
    <row r="9" spans="1:5" x14ac:dyDescent="0.2">
      <c r="A9" s="109">
        <v>4000</v>
      </c>
      <c r="B9" s="108" t="s">
        <v>549</v>
      </c>
      <c r="C9" s="140">
        <f>SUM(C10+C57+C69)</f>
        <v>1369584.11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222</v>
      </c>
      <c r="C10" s="140">
        <f>SUM(C11+C21+C27+C30+C36+C39+C48)</f>
        <v>205790</v>
      </c>
      <c r="D10" s="78"/>
      <c r="E10" s="39"/>
    </row>
    <row r="11" spans="1:5" x14ac:dyDescent="0.2">
      <c r="A11" s="109">
        <v>4110</v>
      </c>
      <c r="B11" s="108" t="s">
        <v>223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232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237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239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412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414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492</v>
      </c>
      <c r="C48" s="140">
        <f>SUM(C49:C56)</f>
        <v>205790</v>
      </c>
      <c r="D48" s="78"/>
      <c r="E48" s="39"/>
    </row>
    <row r="49" spans="1:5" x14ac:dyDescent="0.2">
      <c r="A49" s="40">
        <v>4171</v>
      </c>
      <c r="B49" s="41" t="s">
        <v>416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41">
        <v>205790</v>
      </c>
      <c r="D51" s="78"/>
      <c r="E51" s="39"/>
    </row>
    <row r="52" spans="1:5" ht="22.5" x14ac:dyDescent="0.2">
      <c r="A52" s="40">
        <v>4174</v>
      </c>
      <c r="B52" s="42" t="s">
        <v>419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424</v>
      </c>
      <c r="C57" s="140">
        <f>+C58+C64</f>
        <v>1163794.1100000001</v>
      </c>
      <c r="D57" s="78"/>
      <c r="E57" s="39"/>
    </row>
    <row r="58" spans="1:5" ht="22.5" x14ac:dyDescent="0.2">
      <c r="A58" s="109">
        <v>4210</v>
      </c>
      <c r="B58" s="110" t="s">
        <v>425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254</v>
      </c>
      <c r="C64" s="140">
        <f>SUM(C65:C68)</f>
        <v>1163794.1100000001</v>
      </c>
      <c r="D64" s="78"/>
      <c r="E64" s="39"/>
    </row>
    <row r="65" spans="1:5" x14ac:dyDescent="0.2">
      <c r="A65" s="40">
        <v>4221</v>
      </c>
      <c r="B65" s="41" t="s">
        <v>255</v>
      </c>
      <c r="C65" s="141">
        <v>1163794.1100000001</v>
      </c>
      <c r="D65" s="78"/>
      <c r="E65" s="39"/>
    </row>
    <row r="66" spans="1:5" x14ac:dyDescent="0.2">
      <c r="A66" s="40">
        <v>4223</v>
      </c>
      <c r="B66" s="41" t="s">
        <v>256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259</v>
      </c>
      <c r="C69" s="140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260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262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268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269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270</v>
      </c>
      <c r="C83" s="140">
        <f>SUM(C84:C90)</f>
        <v>0</v>
      </c>
      <c r="D83" s="41"/>
      <c r="E83" s="41"/>
    </row>
    <row r="84" spans="1:5" x14ac:dyDescent="0.2">
      <c r="A84" s="43">
        <v>4392</v>
      </c>
      <c r="B84" s="41" t="s">
        <v>271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41">
        <v>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550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589</v>
      </c>
    </row>
    <row r="94" spans="1:5" x14ac:dyDescent="0.2">
      <c r="A94" s="111">
        <v>5000</v>
      </c>
      <c r="B94" s="108" t="s">
        <v>276</v>
      </c>
      <c r="C94" s="140">
        <f>C95+C123+C156+C166+C181+C210</f>
        <v>868967.7699999999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277</v>
      </c>
      <c r="C95" s="140">
        <f>C96+C103+C113</f>
        <v>857754.95</v>
      </c>
      <c r="D95" s="112">
        <f>C95/$C$94</f>
        <v>0.98709639138860128</v>
      </c>
      <c r="E95" s="41"/>
    </row>
    <row r="96" spans="1:5" x14ac:dyDescent="0.2">
      <c r="A96" s="111">
        <v>5110</v>
      </c>
      <c r="B96" s="108" t="s">
        <v>278</v>
      </c>
      <c r="C96" s="140">
        <f>SUM(C97:C102)</f>
        <v>586925.69999999995</v>
      </c>
      <c r="D96" s="112">
        <f t="shared" ref="D96:D159" si="0">C96/$C$94</f>
        <v>0.67542861802572951</v>
      </c>
      <c r="E96" s="41"/>
    </row>
    <row r="97" spans="1:5" x14ac:dyDescent="0.2">
      <c r="A97" s="43">
        <v>5111</v>
      </c>
      <c r="B97" s="41" t="s">
        <v>279</v>
      </c>
      <c r="C97" s="141">
        <v>369316.92</v>
      </c>
      <c r="D97" s="44">
        <f t="shared" si="0"/>
        <v>0.4250064648542719</v>
      </c>
      <c r="E97" s="41"/>
    </row>
    <row r="98" spans="1:5" x14ac:dyDescent="0.2">
      <c r="A98" s="43">
        <v>5112</v>
      </c>
      <c r="B98" s="41" t="s">
        <v>280</v>
      </c>
      <c r="C98" s="141">
        <v>165150</v>
      </c>
      <c r="D98" s="44">
        <f t="shared" si="0"/>
        <v>0.19005307872350666</v>
      </c>
      <c r="E98" s="41"/>
    </row>
    <row r="99" spans="1:5" x14ac:dyDescent="0.2">
      <c r="A99" s="43">
        <v>5113</v>
      </c>
      <c r="B99" s="41" t="s">
        <v>281</v>
      </c>
      <c r="C99" s="141">
        <v>8847.92</v>
      </c>
      <c r="D99" s="44">
        <f t="shared" si="0"/>
        <v>1.0182103762030209E-2</v>
      </c>
      <c r="E99" s="41"/>
    </row>
    <row r="100" spans="1:5" x14ac:dyDescent="0.2">
      <c r="A100" s="43">
        <v>5114</v>
      </c>
      <c r="B100" s="41" t="s">
        <v>282</v>
      </c>
      <c r="C100" s="141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283</v>
      </c>
      <c r="C101" s="141">
        <v>43610.86</v>
      </c>
      <c r="D101" s="44">
        <f t="shared" si="0"/>
        <v>5.0186970685920845E-2</v>
      </c>
      <c r="E101" s="41"/>
    </row>
    <row r="102" spans="1:5" x14ac:dyDescent="0.2">
      <c r="A102" s="43">
        <v>5116</v>
      </c>
      <c r="B102" s="41" t="s">
        <v>284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285</v>
      </c>
      <c r="C103" s="140">
        <f>SUM(C104:C112)</f>
        <v>44655</v>
      </c>
      <c r="D103" s="112">
        <f t="shared" si="0"/>
        <v>5.1388557253395029E-2</v>
      </c>
      <c r="E103" s="41"/>
    </row>
    <row r="104" spans="1:5" x14ac:dyDescent="0.2">
      <c r="A104" s="43">
        <v>5121</v>
      </c>
      <c r="B104" s="41" t="s">
        <v>286</v>
      </c>
      <c r="C104" s="141">
        <v>27667.360000000001</v>
      </c>
      <c r="D104" s="44">
        <f t="shared" si="0"/>
        <v>3.1839339679997573E-2</v>
      </c>
      <c r="E104" s="41"/>
    </row>
    <row r="105" spans="1:5" x14ac:dyDescent="0.2">
      <c r="A105" s="43">
        <v>5122</v>
      </c>
      <c r="B105" s="41" t="s">
        <v>287</v>
      </c>
      <c r="C105" s="141">
        <v>520</v>
      </c>
      <c r="D105" s="44">
        <f t="shared" si="0"/>
        <v>5.9841114705554621E-4</v>
      </c>
      <c r="E105" s="41"/>
    </row>
    <row r="106" spans="1:5" x14ac:dyDescent="0.2">
      <c r="A106" s="43">
        <v>5123</v>
      </c>
      <c r="B106" s="41" t="s">
        <v>288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41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290</v>
      </c>
      <c r="C108" s="141">
        <v>794</v>
      </c>
      <c r="D108" s="44">
        <f t="shared" si="0"/>
        <v>9.1372778992712244E-4</v>
      </c>
      <c r="E108" s="41"/>
    </row>
    <row r="109" spans="1:5" x14ac:dyDescent="0.2">
      <c r="A109" s="43">
        <v>5126</v>
      </c>
      <c r="B109" s="41" t="s">
        <v>291</v>
      </c>
      <c r="C109" s="141">
        <v>9073.64</v>
      </c>
      <c r="D109" s="44">
        <f t="shared" si="0"/>
        <v>1.0441860231479012E-2</v>
      </c>
      <c r="E109" s="41"/>
    </row>
    <row r="110" spans="1:5" x14ac:dyDescent="0.2">
      <c r="A110" s="43">
        <v>5127</v>
      </c>
      <c r="B110" s="41" t="s">
        <v>292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293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41">
        <v>6600</v>
      </c>
      <c r="D112" s="44">
        <f t="shared" si="0"/>
        <v>7.5952184049357784E-3</v>
      </c>
      <c r="E112" s="41"/>
    </row>
    <row r="113" spans="1:5" x14ac:dyDescent="0.2">
      <c r="A113" s="111">
        <v>5130</v>
      </c>
      <c r="B113" s="108" t="s">
        <v>295</v>
      </c>
      <c r="C113" s="140">
        <f>SUM(C114:C122)</f>
        <v>226174.25</v>
      </c>
      <c r="D113" s="112">
        <f t="shared" si="0"/>
        <v>0.26027921610947669</v>
      </c>
      <c r="E113" s="41"/>
    </row>
    <row r="114" spans="1:5" x14ac:dyDescent="0.2">
      <c r="A114" s="43">
        <v>5131</v>
      </c>
      <c r="B114" s="41" t="s">
        <v>296</v>
      </c>
      <c r="C114" s="141">
        <v>15000</v>
      </c>
      <c r="D114" s="44">
        <f t="shared" si="0"/>
        <v>1.726186001121768E-2</v>
      </c>
      <c r="E114" s="41"/>
    </row>
    <row r="115" spans="1:5" x14ac:dyDescent="0.2">
      <c r="A115" s="43">
        <v>5132</v>
      </c>
      <c r="B115" s="41" t="s">
        <v>297</v>
      </c>
      <c r="C115" s="141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298</v>
      </c>
      <c r="C116" s="141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299</v>
      </c>
      <c r="C117" s="141">
        <v>17404.259999999998</v>
      </c>
      <c r="D117" s="44">
        <f t="shared" si="0"/>
        <v>2.0028659981255692E-2</v>
      </c>
      <c r="E117" s="41"/>
    </row>
    <row r="118" spans="1:5" x14ac:dyDescent="0.2">
      <c r="A118" s="43">
        <v>5135</v>
      </c>
      <c r="B118" s="41" t="s">
        <v>300</v>
      </c>
      <c r="C118" s="141">
        <v>54095</v>
      </c>
      <c r="D118" s="44">
        <f t="shared" si="0"/>
        <v>6.2252021153788022E-2</v>
      </c>
      <c r="E118" s="41"/>
    </row>
    <row r="119" spans="1:5" x14ac:dyDescent="0.2">
      <c r="A119" s="43">
        <v>5136</v>
      </c>
      <c r="B119" s="41" t="s">
        <v>301</v>
      </c>
      <c r="C119" s="141">
        <v>4663.2</v>
      </c>
      <c r="D119" s="44">
        <f t="shared" si="0"/>
        <v>5.3663670402873519E-3</v>
      </c>
      <c r="E119" s="41"/>
    </row>
    <row r="120" spans="1:5" x14ac:dyDescent="0.2">
      <c r="A120" s="43">
        <v>5137</v>
      </c>
      <c r="B120" s="41" t="s">
        <v>302</v>
      </c>
      <c r="C120" s="141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303</v>
      </c>
      <c r="C121" s="141">
        <v>117823.79</v>
      </c>
      <c r="D121" s="44">
        <f t="shared" si="0"/>
        <v>0.13559051793140728</v>
      </c>
      <c r="E121" s="41"/>
    </row>
    <row r="122" spans="1:5" x14ac:dyDescent="0.2">
      <c r="A122" s="43">
        <v>5139</v>
      </c>
      <c r="B122" s="41" t="s">
        <v>304</v>
      </c>
      <c r="C122" s="141">
        <v>17188</v>
      </c>
      <c r="D122" s="44">
        <f t="shared" si="0"/>
        <v>1.9779789991520632E-2</v>
      </c>
      <c r="E122" s="41"/>
    </row>
    <row r="123" spans="1:5" x14ac:dyDescent="0.2">
      <c r="A123" s="111">
        <v>5200</v>
      </c>
      <c r="B123" s="108" t="s">
        <v>305</v>
      </c>
      <c r="C123" s="140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306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309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256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257</v>
      </c>
      <c r="C133" s="140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314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258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321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324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326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332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335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251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252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253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342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343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346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349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352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353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356</v>
      </c>
      <c r="C181" s="140">
        <f>C182+C191+C194+C200</f>
        <v>11212.82</v>
      </c>
      <c r="D181" s="112">
        <f t="shared" si="1"/>
        <v>1.2903608611398788E-2</v>
      </c>
      <c r="E181" s="41"/>
    </row>
    <row r="182" spans="1:5" x14ac:dyDescent="0.2">
      <c r="A182" s="111">
        <v>5510</v>
      </c>
      <c r="B182" s="108" t="s">
        <v>357</v>
      </c>
      <c r="C182" s="140">
        <f>SUM(C183:C190)</f>
        <v>11212.82</v>
      </c>
      <c r="D182" s="112">
        <f t="shared" si="1"/>
        <v>1.2903608611398788E-2</v>
      </c>
      <c r="E182" s="41"/>
    </row>
    <row r="183" spans="1:5" x14ac:dyDescent="0.2">
      <c r="A183" s="43">
        <v>5511</v>
      </c>
      <c r="B183" s="41" t="s">
        <v>358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41">
        <v>11212.82</v>
      </c>
      <c r="D187" s="44">
        <f t="shared" si="1"/>
        <v>1.2903608611398788E-2</v>
      </c>
      <c r="E187" s="41"/>
    </row>
    <row r="188" spans="1:5" x14ac:dyDescent="0.2">
      <c r="A188" s="43">
        <v>5516</v>
      </c>
      <c r="B188" s="41" t="s">
        <v>363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367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373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381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="60" zoomScaleNormal="100" workbookViewId="0">
      <selection activeCell="A2" sqref="A2:F2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2" t="s">
        <v>595</v>
      </c>
      <c r="B1" s="173"/>
      <c r="C1" s="173"/>
      <c r="D1" s="173"/>
      <c r="E1" s="173"/>
      <c r="F1" s="173"/>
      <c r="G1" s="10" t="s">
        <v>497</v>
      </c>
      <c r="H1" s="18">
        <v>2026</v>
      </c>
    </row>
    <row r="2" spans="1:8" s="11" customFormat="1" ht="18.95" customHeight="1" x14ac:dyDescent="0.25">
      <c r="A2" s="172" t="s">
        <v>501</v>
      </c>
      <c r="B2" s="173"/>
      <c r="C2" s="173"/>
      <c r="D2" s="173"/>
      <c r="E2" s="173"/>
      <c r="F2" s="173"/>
      <c r="G2" s="10" t="s">
        <v>498</v>
      </c>
      <c r="H2" s="18" t="s">
        <v>500</v>
      </c>
    </row>
    <row r="3" spans="1:8" s="11" customFormat="1" ht="18.95" customHeight="1" x14ac:dyDescent="0.25">
      <c r="A3" s="172" t="s">
        <v>596</v>
      </c>
      <c r="B3" s="173"/>
      <c r="C3" s="173"/>
      <c r="D3" s="173"/>
      <c r="E3" s="173"/>
      <c r="F3" s="173"/>
      <c r="G3" s="10" t="s">
        <v>499</v>
      </c>
      <c r="H3" s="18">
        <v>1</v>
      </c>
    </row>
    <row r="4" spans="1:8" s="11" customFormat="1" ht="18.95" customHeight="1" x14ac:dyDescent="0.25">
      <c r="A4" s="172" t="s">
        <v>515</v>
      </c>
      <c r="B4" s="173"/>
      <c r="C4" s="173"/>
      <c r="D4" s="173"/>
      <c r="E4" s="173"/>
      <c r="F4" s="173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43">
        <v>0</v>
      </c>
    </row>
    <row r="11" spans="1:8" x14ac:dyDescent="0.2">
      <c r="A11" s="16">
        <v>1121</v>
      </c>
      <c r="B11" s="14" t="s">
        <v>118</v>
      </c>
      <c r="C11" s="143">
        <v>0</v>
      </c>
    </row>
    <row r="12" spans="1:8" x14ac:dyDescent="0.2">
      <c r="C12" s="143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43">
        <v>-0.2</v>
      </c>
      <c r="D15" s="143">
        <v>-0.2</v>
      </c>
      <c r="E15" s="143">
        <v>-0.2</v>
      </c>
      <c r="F15" s="143">
        <v>-0.2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121</v>
      </c>
      <c r="C16" s="143">
        <v>3063.32</v>
      </c>
      <c r="D16" s="143">
        <v>3063.32</v>
      </c>
      <c r="E16" s="143">
        <v>3063.32</v>
      </c>
      <c r="F16" s="143">
        <v>3096.76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43">
        <v>96500</v>
      </c>
      <c r="D20" s="143">
        <v>96500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43">
        <v>3000</v>
      </c>
      <c r="D21" s="143">
        <v>3000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481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482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129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130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131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132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133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43">
        <v>0</v>
      </c>
    </row>
    <row r="34" spans="1:8" x14ac:dyDescent="0.2">
      <c r="A34" s="16">
        <v>1142</v>
      </c>
      <c r="B34" s="14" t="s">
        <v>137</v>
      </c>
      <c r="C34" s="143">
        <v>0</v>
      </c>
    </row>
    <row r="35" spans="1:8" x14ac:dyDescent="0.2">
      <c r="A35" s="16">
        <v>1143</v>
      </c>
      <c r="B35" s="14" t="s">
        <v>138</v>
      </c>
      <c r="C35" s="143">
        <v>0</v>
      </c>
    </row>
    <row r="36" spans="1:8" x14ac:dyDescent="0.2">
      <c r="A36" s="16">
        <v>1144</v>
      </c>
      <c r="B36" s="14" t="s">
        <v>139</v>
      </c>
      <c r="C36" s="143">
        <v>0</v>
      </c>
    </row>
    <row r="37" spans="1:8" x14ac:dyDescent="0.2">
      <c r="A37" s="16">
        <v>1145</v>
      </c>
      <c r="B37" s="14" t="s">
        <v>140</v>
      </c>
      <c r="C37" s="143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144</v>
      </c>
      <c r="C42" s="143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552</v>
      </c>
      <c r="C51" s="143">
        <v>0</v>
      </c>
    </row>
    <row r="52" spans="1:10" x14ac:dyDescent="0.2">
      <c r="A52" s="16">
        <v>1214</v>
      </c>
      <c r="B52" s="14" t="s">
        <v>146</v>
      </c>
      <c r="C52" s="143">
        <v>0</v>
      </c>
    </row>
    <row r="53" spans="1:10" x14ac:dyDescent="0.2">
      <c r="C53" s="143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553</v>
      </c>
      <c r="G55" s="15" t="s">
        <v>554</v>
      </c>
      <c r="H55" s="15" t="s">
        <v>99</v>
      </c>
      <c r="I55" s="15" t="s">
        <v>555</v>
      </c>
      <c r="J55" s="15" t="s">
        <v>126</v>
      </c>
    </row>
    <row r="56" spans="1:10" x14ac:dyDescent="0.2">
      <c r="A56" s="16">
        <v>1230</v>
      </c>
      <c r="B56" s="14" t="s">
        <v>148</v>
      </c>
      <c r="C56" s="143">
        <f>SUM(C57:C63)</f>
        <v>0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150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151</v>
      </c>
      <c r="C59" s="143">
        <v>0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152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153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154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155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156</v>
      </c>
      <c r="C64" s="143">
        <f>SUM(C65:C72)</f>
        <v>961629.06</v>
      </c>
      <c r="D64" s="143">
        <f t="shared" ref="D64:E64" si="0">SUM(D65:D72)</f>
        <v>11212.82</v>
      </c>
      <c r="E64" s="143">
        <f t="shared" si="0"/>
        <v>622992.6399999999</v>
      </c>
    </row>
    <row r="65" spans="1:9" x14ac:dyDescent="0.2">
      <c r="A65" s="16">
        <v>1241</v>
      </c>
      <c r="B65" s="14" t="s">
        <v>157</v>
      </c>
      <c r="C65" s="143">
        <v>184432.4</v>
      </c>
      <c r="D65" s="143">
        <v>3059.91</v>
      </c>
      <c r="E65" s="143">
        <v>146363.72</v>
      </c>
    </row>
    <row r="66" spans="1:9" x14ac:dyDescent="0.2">
      <c r="A66" s="16">
        <v>1242</v>
      </c>
      <c r="B66" s="14" t="s">
        <v>158</v>
      </c>
      <c r="C66" s="143">
        <v>532488.23</v>
      </c>
      <c r="D66" s="143">
        <v>8152.91</v>
      </c>
      <c r="E66" s="143">
        <v>256908.49</v>
      </c>
    </row>
    <row r="67" spans="1:9" x14ac:dyDescent="0.2">
      <c r="A67" s="16">
        <v>1243</v>
      </c>
      <c r="B67" s="14" t="s">
        <v>159</v>
      </c>
      <c r="C67" s="143">
        <v>0</v>
      </c>
      <c r="D67" s="143">
        <v>0</v>
      </c>
      <c r="E67" s="143">
        <v>0</v>
      </c>
    </row>
    <row r="68" spans="1:9" x14ac:dyDescent="0.2">
      <c r="A68" s="16">
        <v>1244</v>
      </c>
      <c r="B68" s="14" t="s">
        <v>160</v>
      </c>
      <c r="C68" s="143">
        <v>219720.43</v>
      </c>
      <c r="D68" s="143">
        <v>0</v>
      </c>
      <c r="E68" s="143">
        <v>219720.43</v>
      </c>
    </row>
    <row r="69" spans="1:9" x14ac:dyDescent="0.2">
      <c r="A69" s="16">
        <v>1245</v>
      </c>
      <c r="B69" s="14" t="s">
        <v>161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162</v>
      </c>
      <c r="C70" s="143">
        <v>0</v>
      </c>
      <c r="D70" s="143">
        <v>0</v>
      </c>
      <c r="E70" s="143">
        <v>0</v>
      </c>
    </row>
    <row r="71" spans="1:9" x14ac:dyDescent="0.2">
      <c r="A71" s="16">
        <v>1247</v>
      </c>
      <c r="B71" s="14" t="s">
        <v>163</v>
      </c>
      <c r="C71" s="143">
        <v>24988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164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43">
        <f>SUM(C77:C81)</f>
        <v>0</v>
      </c>
      <c r="D76" s="143">
        <f>SUM(D77:D81)</f>
        <v>0</v>
      </c>
      <c r="E76" s="143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167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168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169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170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171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172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173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174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175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176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177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178</v>
      </c>
      <c r="C88" s="143">
        <v>0</v>
      </c>
      <c r="D88" s="144"/>
      <c r="E88" s="144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43">
        <v>0</v>
      </c>
    </row>
    <row r="94" spans="1:8" x14ac:dyDescent="0.2">
      <c r="A94" s="16">
        <v>1162</v>
      </c>
      <c r="B94" s="14" t="s">
        <v>182</v>
      </c>
      <c r="C94" s="143">
        <v>0</v>
      </c>
    </row>
    <row r="95" spans="1:8" x14ac:dyDescent="0.2">
      <c r="C95" s="143"/>
    </row>
    <row r="96" spans="1:8" x14ac:dyDescent="0.2">
      <c r="A96" s="13" t="s">
        <v>557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43">
        <v>0</v>
      </c>
    </row>
    <row r="100" spans="1:8" x14ac:dyDescent="0.2">
      <c r="A100" s="16">
        <v>1192</v>
      </c>
      <c r="B100" s="14" t="s">
        <v>485</v>
      </c>
      <c r="C100" s="143">
        <v>0</v>
      </c>
    </row>
    <row r="101" spans="1:8" x14ac:dyDescent="0.2">
      <c r="A101" s="16">
        <v>1193</v>
      </c>
      <c r="B101" s="14" t="s">
        <v>486</v>
      </c>
      <c r="C101" s="143">
        <v>0</v>
      </c>
    </row>
    <row r="102" spans="1:8" x14ac:dyDescent="0.2">
      <c r="A102" s="16">
        <v>1194</v>
      </c>
      <c r="B102" s="14" t="s">
        <v>487</v>
      </c>
      <c r="C102" s="143">
        <v>0</v>
      </c>
    </row>
    <row r="103" spans="1:8" x14ac:dyDescent="0.2">
      <c r="A103" s="16">
        <v>1290</v>
      </c>
      <c r="B103" s="14" t="s">
        <v>183</v>
      </c>
      <c r="C103" s="143">
        <f>SUM(C104:C106)</f>
        <v>0</v>
      </c>
    </row>
    <row r="104" spans="1:8" x14ac:dyDescent="0.2">
      <c r="A104" s="16">
        <v>1291</v>
      </c>
      <c r="B104" s="14" t="s">
        <v>184</v>
      </c>
      <c r="C104" s="143">
        <v>0</v>
      </c>
    </row>
    <row r="105" spans="1:8" x14ac:dyDescent="0.2">
      <c r="A105" s="16">
        <v>1292</v>
      </c>
      <c r="B105" s="14" t="s">
        <v>185</v>
      </c>
      <c r="C105" s="143">
        <v>0</v>
      </c>
    </row>
    <row r="106" spans="1:8" x14ac:dyDescent="0.2">
      <c r="A106" s="16">
        <v>1293</v>
      </c>
      <c r="B106" s="14" t="s">
        <v>186</v>
      </c>
      <c r="C106" s="143">
        <v>0</v>
      </c>
    </row>
    <row r="107" spans="1:8" x14ac:dyDescent="0.2">
      <c r="C107" s="143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4" t="s">
        <v>188</v>
      </c>
      <c r="C110" s="143">
        <f>SUM(C111:C119)</f>
        <v>148815.56</v>
      </c>
      <c r="D110" s="143">
        <f>SUM(D111:D119)</f>
        <v>148815.56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43">
        <v>0</v>
      </c>
      <c r="D111" s="143">
        <f>C111</f>
        <v>0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190</v>
      </c>
      <c r="C112" s="143">
        <v>0</v>
      </c>
      <c r="D112" s="143">
        <f t="shared" ref="D112:D119" si="1">C112</f>
        <v>0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191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192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193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194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195</v>
      </c>
      <c r="C117" s="143">
        <v>148815.56</v>
      </c>
      <c r="D117" s="143">
        <f t="shared" si="1"/>
        <v>148815.56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196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197</v>
      </c>
      <c r="C119" s="143">
        <v>0</v>
      </c>
      <c r="D119" s="143">
        <f t="shared" si="1"/>
        <v>0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198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199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200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201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43">
        <v>0</v>
      </c>
    </row>
    <row r="129" spans="1:8" x14ac:dyDescent="0.2">
      <c r="A129" s="16">
        <v>2162</v>
      </c>
      <c r="B129" s="14" t="s">
        <v>204</v>
      </c>
      <c r="C129" s="143">
        <v>0</v>
      </c>
    </row>
    <row r="130" spans="1:8" x14ac:dyDescent="0.2">
      <c r="A130" s="16">
        <v>2163</v>
      </c>
      <c r="B130" s="14" t="s">
        <v>205</v>
      </c>
      <c r="C130" s="143">
        <v>0</v>
      </c>
    </row>
    <row r="131" spans="1:8" x14ac:dyDescent="0.2">
      <c r="A131" s="16">
        <v>2164</v>
      </c>
      <c r="B131" s="14" t="s">
        <v>206</v>
      </c>
      <c r="C131" s="143">
        <v>0</v>
      </c>
    </row>
    <row r="132" spans="1:8" x14ac:dyDescent="0.2">
      <c r="A132" s="16">
        <v>2165</v>
      </c>
      <c r="B132" s="14" t="s">
        <v>207</v>
      </c>
      <c r="C132" s="143">
        <v>0</v>
      </c>
    </row>
    <row r="133" spans="1:8" x14ac:dyDescent="0.2">
      <c r="A133" s="16">
        <v>2166</v>
      </c>
      <c r="B133" s="14" t="s">
        <v>208</v>
      </c>
      <c r="C133" s="143">
        <v>0</v>
      </c>
    </row>
    <row r="134" spans="1:8" x14ac:dyDescent="0.2">
      <c r="A134" s="16">
        <v>2250</v>
      </c>
      <c r="B134" s="14" t="s">
        <v>209</v>
      </c>
      <c r="C134" s="143">
        <f>SUM(C135:C140)</f>
        <v>0</v>
      </c>
    </row>
    <row r="135" spans="1:8" x14ac:dyDescent="0.2">
      <c r="A135" s="16">
        <v>2251</v>
      </c>
      <c r="B135" s="14" t="s">
        <v>210</v>
      </c>
      <c r="C135" s="143">
        <v>0</v>
      </c>
    </row>
    <row r="136" spans="1:8" x14ac:dyDescent="0.2">
      <c r="A136" s="16">
        <v>2252</v>
      </c>
      <c r="B136" s="14" t="s">
        <v>211</v>
      </c>
      <c r="C136" s="143">
        <v>0</v>
      </c>
    </row>
    <row r="137" spans="1:8" x14ac:dyDescent="0.2">
      <c r="A137" s="16">
        <v>2253</v>
      </c>
      <c r="B137" s="14" t="s">
        <v>212</v>
      </c>
      <c r="C137" s="143">
        <v>0</v>
      </c>
    </row>
    <row r="138" spans="1:8" x14ac:dyDescent="0.2">
      <c r="A138" s="16">
        <v>2254</v>
      </c>
      <c r="B138" s="14" t="s">
        <v>213</v>
      </c>
      <c r="C138" s="143">
        <v>0</v>
      </c>
    </row>
    <row r="139" spans="1:8" x14ac:dyDescent="0.2">
      <c r="A139" s="16">
        <v>2255</v>
      </c>
      <c r="B139" s="14" t="s">
        <v>214</v>
      </c>
      <c r="C139" s="143">
        <v>0</v>
      </c>
    </row>
    <row r="140" spans="1:8" x14ac:dyDescent="0.2">
      <c r="A140" s="16">
        <v>2256</v>
      </c>
      <c r="B140" s="14" t="s">
        <v>215</v>
      </c>
      <c r="C140" s="143">
        <v>0</v>
      </c>
    </row>
    <row r="142" spans="1:8" x14ac:dyDescent="0.2">
      <c r="A142" s="13" t="s">
        <v>558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559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560</v>
      </c>
      <c r="C145" s="143">
        <v>0</v>
      </c>
    </row>
    <row r="146" spans="1:5" x14ac:dyDescent="0.2">
      <c r="A146" s="16">
        <v>2152</v>
      </c>
      <c r="B146" s="14" t="s">
        <v>561</v>
      </c>
      <c r="C146" s="143">
        <v>0</v>
      </c>
    </row>
    <row r="147" spans="1:5" x14ac:dyDescent="0.2">
      <c r="A147" s="16">
        <v>2159</v>
      </c>
      <c r="B147" s="14" t="s">
        <v>216</v>
      </c>
      <c r="C147" s="143">
        <v>0</v>
      </c>
    </row>
    <row r="148" spans="1:5" x14ac:dyDescent="0.2">
      <c r="A148" s="16">
        <v>2240</v>
      </c>
      <c r="B148" s="14" t="s">
        <v>218</v>
      </c>
      <c r="C148" s="143">
        <f>SUM(C149:C151)</f>
        <v>0</v>
      </c>
    </row>
    <row r="149" spans="1:5" x14ac:dyDescent="0.2">
      <c r="A149" s="16">
        <v>2241</v>
      </c>
      <c r="B149" s="14" t="s">
        <v>219</v>
      </c>
      <c r="C149" s="143">
        <v>0</v>
      </c>
    </row>
    <row r="150" spans="1:5" x14ac:dyDescent="0.2">
      <c r="A150" s="16">
        <v>2242</v>
      </c>
      <c r="B150" s="14" t="s">
        <v>220</v>
      </c>
      <c r="C150" s="143">
        <v>0</v>
      </c>
    </row>
    <row r="151" spans="1:5" x14ac:dyDescent="0.2">
      <c r="A151" s="16">
        <v>2249</v>
      </c>
      <c r="B151" s="14" t="s">
        <v>221</v>
      </c>
      <c r="C151" s="143">
        <v>0</v>
      </c>
    </row>
    <row r="153" spans="1:5" x14ac:dyDescent="0.2">
      <c r="A153" s="113" t="s">
        <v>562</v>
      </c>
      <c r="B153" s="113"/>
      <c r="C153" s="113"/>
      <c r="D153" s="113"/>
      <c r="E153" s="113"/>
    </row>
    <row r="154" spans="1:5" x14ac:dyDescent="0.2">
      <c r="A154" s="114" t="s">
        <v>85</v>
      </c>
      <c r="B154" s="114" t="s">
        <v>82</v>
      </c>
      <c r="C154" s="114" t="s">
        <v>83</v>
      </c>
      <c r="D154" s="115" t="s">
        <v>86</v>
      </c>
      <c r="E154" s="115" t="s">
        <v>126</v>
      </c>
    </row>
    <row r="155" spans="1:5" x14ac:dyDescent="0.2">
      <c r="A155" s="116">
        <v>2170</v>
      </c>
      <c r="B155" s="117" t="s">
        <v>563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564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565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566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567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568</v>
      </c>
      <c r="C160" s="145">
        <v>0</v>
      </c>
      <c r="D160" s="117"/>
    </row>
    <row r="161" spans="1:5" x14ac:dyDescent="0.2">
      <c r="A161" s="116">
        <v>2262</v>
      </c>
      <c r="B161" s="117" t="s">
        <v>569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570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571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572</v>
      </c>
      <c r="B165" s="113"/>
      <c r="C165" s="113"/>
      <c r="D165" s="113"/>
      <c r="E165" s="113"/>
    </row>
    <row r="166" spans="1:5" x14ac:dyDescent="0.2">
      <c r="A166" s="114" t="s">
        <v>85</v>
      </c>
      <c r="B166" s="114" t="s">
        <v>82</v>
      </c>
      <c r="C166" s="114" t="s">
        <v>83</v>
      </c>
      <c r="D166" s="115" t="s">
        <v>86</v>
      </c>
      <c r="E166" s="115" t="s">
        <v>126</v>
      </c>
    </row>
    <row r="167" spans="1:5" x14ac:dyDescent="0.2">
      <c r="A167" s="116">
        <v>2190</v>
      </c>
      <c r="B167" s="117" t="s">
        <v>573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574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575</v>
      </c>
      <c r="C169" s="145">
        <v>0</v>
      </c>
      <c r="D169" s="117"/>
    </row>
    <row r="170" spans="1:5" x14ac:dyDescent="0.2">
      <c r="A170" s="116">
        <v>2199</v>
      </c>
      <c r="B170" s="117" t="s">
        <v>217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517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2" sqref="A2:C2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4" t="s">
        <v>595</v>
      </c>
      <c r="B1" s="174"/>
      <c r="C1" s="174"/>
      <c r="D1" s="20" t="s">
        <v>497</v>
      </c>
      <c r="E1" s="21">
        <v>2026</v>
      </c>
    </row>
    <row r="2" spans="1:5" ht="18.95" customHeight="1" x14ac:dyDescent="0.2">
      <c r="A2" s="174" t="s">
        <v>503</v>
      </c>
      <c r="B2" s="174"/>
      <c r="C2" s="174"/>
      <c r="D2" s="20" t="s">
        <v>498</v>
      </c>
      <c r="E2" s="21" t="s">
        <v>500</v>
      </c>
    </row>
    <row r="3" spans="1:5" ht="18.95" customHeight="1" x14ac:dyDescent="0.2">
      <c r="A3" s="174" t="s">
        <v>596</v>
      </c>
      <c r="B3" s="174"/>
      <c r="C3" s="174"/>
      <c r="D3" s="20" t="s">
        <v>499</v>
      </c>
      <c r="E3" s="21">
        <v>1</v>
      </c>
    </row>
    <row r="4" spans="1:5" ht="18.95" customHeight="1" x14ac:dyDescent="0.2">
      <c r="A4" s="174" t="s">
        <v>515</v>
      </c>
      <c r="B4" s="174"/>
      <c r="C4" s="174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6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383</v>
      </c>
      <c r="C10" s="146">
        <v>0</v>
      </c>
      <c r="E10" s="14"/>
    </row>
    <row r="11" spans="1:5" x14ac:dyDescent="0.2">
      <c r="A11" s="26">
        <v>3130</v>
      </c>
      <c r="B11" s="22" t="s">
        <v>384</v>
      </c>
      <c r="C11" s="146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6">
        <v>500616.34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6">
        <v>617698.31999999995</v>
      </c>
    </row>
    <row r="17" spans="1:5" x14ac:dyDescent="0.2">
      <c r="A17" s="26">
        <v>3230</v>
      </c>
      <c r="B17" s="22" t="s">
        <v>388</v>
      </c>
      <c r="C17" s="146">
        <f>SUM(C18:C21)</f>
        <v>0</v>
      </c>
    </row>
    <row r="18" spans="1:5" x14ac:dyDescent="0.2">
      <c r="A18" s="26">
        <v>3231</v>
      </c>
      <c r="B18" s="22" t="s">
        <v>389</v>
      </c>
      <c r="C18" s="146">
        <v>0</v>
      </c>
    </row>
    <row r="19" spans="1:5" x14ac:dyDescent="0.2">
      <c r="A19" s="26">
        <v>3232</v>
      </c>
      <c r="B19" s="22" t="s">
        <v>390</v>
      </c>
      <c r="C19" s="146">
        <v>0</v>
      </c>
      <c r="E19" s="14"/>
    </row>
    <row r="20" spans="1:5" x14ac:dyDescent="0.2">
      <c r="A20" s="26">
        <v>3233</v>
      </c>
      <c r="B20" s="22" t="s">
        <v>391</v>
      </c>
      <c r="C20" s="146">
        <v>0</v>
      </c>
    </row>
    <row r="21" spans="1:5" x14ac:dyDescent="0.2">
      <c r="A21" s="26">
        <v>3239</v>
      </c>
      <c r="B21" s="22" t="s">
        <v>392</v>
      </c>
      <c r="C21" s="146">
        <v>0</v>
      </c>
    </row>
    <row r="22" spans="1:5" x14ac:dyDescent="0.2">
      <c r="A22" s="26">
        <v>3240</v>
      </c>
      <c r="B22" s="22" t="s">
        <v>393</v>
      </c>
      <c r="C22" s="146">
        <f>SUM(C23:C25)</f>
        <v>0</v>
      </c>
    </row>
    <row r="23" spans="1:5" x14ac:dyDescent="0.2">
      <c r="A23" s="26">
        <v>3241</v>
      </c>
      <c r="B23" s="22" t="s">
        <v>394</v>
      </c>
      <c r="C23" s="146">
        <v>0</v>
      </c>
    </row>
    <row r="24" spans="1:5" x14ac:dyDescent="0.2">
      <c r="A24" s="26">
        <v>3242</v>
      </c>
      <c r="B24" s="22" t="s">
        <v>395</v>
      </c>
      <c r="C24" s="146">
        <v>0</v>
      </c>
    </row>
    <row r="25" spans="1:5" x14ac:dyDescent="0.2">
      <c r="A25" s="26">
        <v>3243</v>
      </c>
      <c r="B25" s="22" t="s">
        <v>396</v>
      </c>
      <c r="C25" s="146">
        <v>0</v>
      </c>
    </row>
    <row r="26" spans="1:5" x14ac:dyDescent="0.2">
      <c r="A26" s="26">
        <v>3250</v>
      </c>
      <c r="B26" s="22" t="s">
        <v>397</v>
      </c>
      <c r="C26" s="146">
        <f>SUM(C27:C29)</f>
        <v>0</v>
      </c>
    </row>
    <row r="27" spans="1:5" x14ac:dyDescent="0.2">
      <c r="A27" s="26">
        <v>3251</v>
      </c>
      <c r="B27" s="22" t="s">
        <v>398</v>
      </c>
      <c r="C27" s="146">
        <v>0</v>
      </c>
    </row>
    <row r="28" spans="1:5" x14ac:dyDescent="0.2">
      <c r="A28" s="26">
        <v>3252</v>
      </c>
      <c r="B28" s="22" t="s">
        <v>399</v>
      </c>
      <c r="C28" s="146">
        <v>0</v>
      </c>
    </row>
    <row r="29" spans="1:5" x14ac:dyDescent="0.2">
      <c r="A29" s="26">
        <v>3253</v>
      </c>
      <c r="B29" s="22" t="s">
        <v>593</v>
      </c>
      <c r="C29" s="146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zoomScaleNormal="100" workbookViewId="0">
      <selection activeCell="A2" sqref="A2:C2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4" t="s">
        <v>595</v>
      </c>
      <c r="B1" s="174"/>
      <c r="C1" s="174"/>
      <c r="D1" s="20" t="s">
        <v>497</v>
      </c>
      <c r="E1" s="21">
        <v>2026</v>
      </c>
    </row>
    <row r="2" spans="1:5" s="28" customFormat="1" ht="18.95" customHeight="1" x14ac:dyDescent="0.25">
      <c r="A2" s="174" t="s">
        <v>504</v>
      </c>
      <c r="B2" s="174"/>
      <c r="C2" s="174"/>
      <c r="D2" s="20" t="s">
        <v>498</v>
      </c>
      <c r="E2" s="21" t="s">
        <v>500</v>
      </c>
    </row>
    <row r="3" spans="1:5" s="28" customFormat="1" ht="18.95" customHeight="1" x14ac:dyDescent="0.25">
      <c r="A3" s="174" t="s">
        <v>596</v>
      </c>
      <c r="B3" s="174"/>
      <c r="C3" s="174"/>
      <c r="D3" s="20" t="s">
        <v>499</v>
      </c>
      <c r="E3" s="21">
        <v>1</v>
      </c>
    </row>
    <row r="4" spans="1:5" s="28" customFormat="1" ht="18.95" customHeight="1" x14ac:dyDescent="0.25">
      <c r="A4" s="174" t="s">
        <v>515</v>
      </c>
      <c r="B4" s="174"/>
      <c r="C4" s="174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36"/>
    </row>
    <row r="8" spans="1:5" x14ac:dyDescent="0.2">
      <c r="A8" s="25" t="s">
        <v>85</v>
      </c>
      <c r="B8" s="25" t="s">
        <v>82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400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46">
        <v>825930.68</v>
      </c>
      <c r="D10" s="146">
        <v>331804.57</v>
      </c>
    </row>
    <row r="11" spans="1:5" x14ac:dyDescent="0.2">
      <c r="A11" s="26">
        <v>1113</v>
      </c>
      <c r="B11" s="22" t="s">
        <v>402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116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117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403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404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518</v>
      </c>
      <c r="C16" s="147">
        <f>SUM(C9:C15)</f>
        <v>825930.68</v>
      </c>
      <c r="D16" s="147">
        <f>SUM(D9:D15)</f>
        <v>331804.57</v>
      </c>
    </row>
    <row r="19" spans="1:5" x14ac:dyDescent="0.2">
      <c r="A19" s="24" t="s">
        <v>583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148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149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150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151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152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153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154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155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156</v>
      </c>
      <c r="C29" s="147">
        <f>SUM(C30:C37)</f>
        <v>0</v>
      </c>
      <c r="D29" s="147">
        <f>SUM(D30:D37)</f>
        <v>92304.9</v>
      </c>
    </row>
    <row r="30" spans="1:5" x14ac:dyDescent="0.2">
      <c r="A30" s="26">
        <v>1241</v>
      </c>
      <c r="B30" s="22" t="s">
        <v>157</v>
      </c>
      <c r="C30" s="146">
        <v>0</v>
      </c>
      <c r="D30" s="146">
        <v>21705.34</v>
      </c>
    </row>
    <row r="31" spans="1:5" x14ac:dyDescent="0.2">
      <c r="A31" s="26">
        <v>1242</v>
      </c>
      <c r="B31" s="22" t="s">
        <v>158</v>
      </c>
      <c r="C31" s="146">
        <v>0</v>
      </c>
      <c r="D31" s="146">
        <v>70599.56</v>
      </c>
    </row>
    <row r="32" spans="1:5" x14ac:dyDescent="0.2">
      <c r="A32" s="26">
        <v>1243</v>
      </c>
      <c r="B32" s="22" t="s">
        <v>159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160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161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162</v>
      </c>
      <c r="C35" s="146">
        <v>0</v>
      </c>
      <c r="D35" s="146">
        <v>0</v>
      </c>
    </row>
    <row r="36" spans="1:5" x14ac:dyDescent="0.2">
      <c r="A36" s="26">
        <v>1247</v>
      </c>
      <c r="B36" s="22" t="s">
        <v>163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164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166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167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168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169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170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171</v>
      </c>
      <c r="C43" s="149">
        <v>0</v>
      </c>
      <c r="D43" s="149">
        <v>0</v>
      </c>
    </row>
    <row r="44" spans="1:5" x14ac:dyDescent="0.2">
      <c r="B44" s="82" t="s">
        <v>519</v>
      </c>
      <c r="C44" s="147">
        <f>C21+C29+C38</f>
        <v>0</v>
      </c>
      <c r="D44" s="147">
        <f>D21+D29+D38</f>
        <v>92304.9</v>
      </c>
    </row>
    <row r="46" spans="1:5" x14ac:dyDescent="0.2">
      <c r="A46" s="24" t="s">
        <v>584</v>
      </c>
      <c r="B46" s="24"/>
      <c r="C46" s="24"/>
      <c r="D46" s="24"/>
      <c r="E46" s="136"/>
    </row>
    <row r="47" spans="1:5" x14ac:dyDescent="0.2">
      <c r="A47" s="25" t="s">
        <v>85</v>
      </c>
      <c r="B47" s="25" t="s">
        <v>82</v>
      </c>
      <c r="C47" s="81">
        <v>2026</v>
      </c>
      <c r="D47" s="81">
        <v>2025</v>
      </c>
      <c r="E47" s="137"/>
    </row>
    <row r="48" spans="1:5" x14ac:dyDescent="0.2">
      <c r="A48" s="33">
        <v>3210</v>
      </c>
      <c r="B48" s="34" t="s">
        <v>594</v>
      </c>
      <c r="C48" s="147">
        <v>500616.34</v>
      </c>
      <c r="D48" s="147">
        <v>352975.43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47">
        <f>C54+C66+C94+C97+C50</f>
        <v>11212.82</v>
      </c>
      <c r="D49" s="147">
        <f>D54+D66+D94+D97+D50</f>
        <v>38395.339999999997</v>
      </c>
    </row>
    <row r="50" spans="1:4" x14ac:dyDescent="0.2">
      <c r="A50" s="96">
        <v>5100</v>
      </c>
      <c r="B50" s="97" t="s">
        <v>277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144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144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537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342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510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344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511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347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512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350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513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513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514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354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355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356</v>
      </c>
      <c r="C66" s="147">
        <f>C67+C76+C79+C85</f>
        <v>11212.82</v>
      </c>
      <c r="D66" s="147">
        <f>D67+D76+D79+D85</f>
        <v>38395.339999999997</v>
      </c>
    </row>
    <row r="67" spans="1:4" x14ac:dyDescent="0.2">
      <c r="A67" s="26">
        <v>5510</v>
      </c>
      <c r="B67" s="22" t="s">
        <v>357</v>
      </c>
      <c r="C67" s="146">
        <f>SUM(C68:C75)</f>
        <v>11212.82</v>
      </c>
      <c r="D67" s="146">
        <f>SUM(D68:D75)</f>
        <v>38395.339999999997</v>
      </c>
    </row>
    <row r="68" spans="1:4" x14ac:dyDescent="0.2">
      <c r="A68" s="26">
        <v>5511</v>
      </c>
      <c r="B68" s="22" t="s">
        <v>358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359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360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361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362</v>
      </c>
      <c r="C72" s="146">
        <v>11212.82</v>
      </c>
      <c r="D72" s="146">
        <v>38395.339999999997</v>
      </c>
    </row>
    <row r="73" spans="1:4" x14ac:dyDescent="0.2">
      <c r="A73" s="26">
        <v>5516</v>
      </c>
      <c r="B73" s="22" t="s">
        <v>363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364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365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366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367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368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369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370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371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372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373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374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375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376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377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378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273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379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380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381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382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520</v>
      </c>
      <c r="C97" s="147">
        <f>SUM(C98:C102)</f>
        <v>0</v>
      </c>
      <c r="D97" s="147">
        <f>SUM(D98:D102)</f>
        <v>0</v>
      </c>
    </row>
    <row r="98" spans="1:4" x14ac:dyDescent="0.2">
      <c r="A98" s="26">
        <v>2111</v>
      </c>
      <c r="B98" s="22" t="s">
        <v>521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522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523</v>
      </c>
      <c r="C100" s="146">
        <v>0</v>
      </c>
      <c r="D100" s="146">
        <v>0</v>
      </c>
    </row>
    <row r="101" spans="1:4" x14ac:dyDescent="0.2">
      <c r="A101" s="26">
        <v>2115</v>
      </c>
      <c r="B101" s="22" t="s">
        <v>524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525</v>
      </c>
      <c r="C102" s="146">
        <v>0</v>
      </c>
      <c r="D102" s="146">
        <v>0</v>
      </c>
    </row>
    <row r="103" spans="1:4" x14ac:dyDescent="0.2">
      <c r="A103" s="98"/>
      <c r="B103" s="102" t="s">
        <v>538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172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539</v>
      </c>
      <c r="C105" s="154">
        <v>0</v>
      </c>
      <c r="D105" s="154">
        <v>0</v>
      </c>
    </row>
    <row r="106" spans="1:4" x14ac:dyDescent="0.2">
      <c r="A106" s="98"/>
      <c r="B106" s="102" t="s">
        <v>540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588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260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429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261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262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263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264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265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266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267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268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268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269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269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270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271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430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272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273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274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431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270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526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527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528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529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530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531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532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533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534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535</v>
      </c>
      <c r="C138" s="146">
        <v>0</v>
      </c>
      <c r="D138" s="146">
        <v>0</v>
      </c>
    </row>
    <row r="139" spans="1:4" x14ac:dyDescent="0.2">
      <c r="A139" s="26"/>
      <c r="B139" s="87" t="s">
        <v>536</v>
      </c>
      <c r="C139" s="147">
        <f>C48+C49-C103-C106</f>
        <v>511829.16000000003</v>
      </c>
      <c r="D139" s="147">
        <f>D48+D49-D103-D106</f>
        <v>391370.77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workbookViewId="0">
      <selection activeCell="A2" sqref="A2:C2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5" t="s">
        <v>595</v>
      </c>
      <c r="B1" s="176"/>
      <c r="C1" s="177"/>
    </row>
    <row r="2" spans="1:3" s="29" customFormat="1" ht="18" customHeight="1" x14ac:dyDescent="0.25">
      <c r="A2" s="178" t="s">
        <v>505</v>
      </c>
      <c r="B2" s="179"/>
      <c r="C2" s="180"/>
    </row>
    <row r="3" spans="1:3" s="29" customFormat="1" ht="18" customHeight="1" x14ac:dyDescent="0.25">
      <c r="A3" s="178" t="s">
        <v>596</v>
      </c>
      <c r="B3" s="179"/>
      <c r="C3" s="180"/>
    </row>
    <row r="4" spans="1:3" s="31" customFormat="1" ht="18" customHeight="1" x14ac:dyDescent="0.2">
      <c r="A4" s="181" t="s">
        <v>506</v>
      </c>
      <c r="B4" s="182"/>
      <c r="C4" s="183"/>
    </row>
    <row r="5" spans="1:3" s="31" customFormat="1" ht="18" customHeight="1" x14ac:dyDescent="0.2">
      <c r="A5" s="184" t="s">
        <v>405</v>
      </c>
      <c r="B5" s="185"/>
      <c r="C5" s="129">
        <v>2026</v>
      </c>
    </row>
    <row r="6" spans="1:3" x14ac:dyDescent="0.2">
      <c r="A6" s="45" t="s">
        <v>434</v>
      </c>
      <c r="B6" s="45"/>
      <c r="C6" s="88">
        <v>1369584.11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9">
        <f>SUM(C9:C14)</f>
        <v>0</v>
      </c>
    </row>
    <row r="9" spans="1:3" x14ac:dyDescent="0.2">
      <c r="A9" s="62" t="s">
        <v>436</v>
      </c>
      <c r="B9" s="61" t="s">
        <v>260</v>
      </c>
      <c r="C9" s="90">
        <v>0</v>
      </c>
    </row>
    <row r="10" spans="1:3" x14ac:dyDescent="0.2">
      <c r="A10" s="49" t="s">
        <v>437</v>
      </c>
      <c r="B10" s="50" t="s">
        <v>446</v>
      </c>
      <c r="C10" s="90">
        <v>0</v>
      </c>
    </row>
    <row r="11" spans="1:3" x14ac:dyDescent="0.2">
      <c r="A11" s="49" t="s">
        <v>438</v>
      </c>
      <c r="B11" s="50" t="s">
        <v>268</v>
      </c>
      <c r="C11" s="90">
        <v>0</v>
      </c>
    </row>
    <row r="12" spans="1:3" x14ac:dyDescent="0.2">
      <c r="A12" s="49" t="s">
        <v>439</v>
      </c>
      <c r="B12" s="50" t="s">
        <v>269</v>
      </c>
      <c r="C12" s="90">
        <v>0</v>
      </c>
    </row>
    <row r="13" spans="1:3" x14ac:dyDescent="0.2">
      <c r="A13" s="49" t="s">
        <v>440</v>
      </c>
      <c r="B13" s="50" t="s">
        <v>270</v>
      </c>
      <c r="C13" s="90">
        <v>0</v>
      </c>
    </row>
    <row r="14" spans="1:3" x14ac:dyDescent="0.2">
      <c r="A14" s="51" t="s">
        <v>441</v>
      </c>
      <c r="B14" s="52" t="s">
        <v>442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590</v>
      </c>
      <c r="B16" s="47"/>
      <c r="C16" s="89">
        <f>SUM(C17:C19)</f>
        <v>0</v>
      </c>
    </row>
    <row r="17" spans="1:5" x14ac:dyDescent="0.2">
      <c r="A17" s="56">
        <v>3.1</v>
      </c>
      <c r="B17" s="50" t="s">
        <v>445</v>
      </c>
      <c r="C17" s="90">
        <v>0</v>
      </c>
    </row>
    <row r="18" spans="1:5" x14ac:dyDescent="0.2">
      <c r="A18" s="57">
        <v>3.2</v>
      </c>
      <c r="B18" s="50" t="s">
        <v>443</v>
      </c>
      <c r="C18" s="90">
        <v>0</v>
      </c>
    </row>
    <row r="19" spans="1:5" x14ac:dyDescent="0.2">
      <c r="A19" s="57">
        <v>3.3</v>
      </c>
      <c r="B19" s="52" t="s">
        <v>444</v>
      </c>
      <c r="C19" s="91">
        <v>0</v>
      </c>
    </row>
    <row r="20" spans="1:5" x14ac:dyDescent="0.2">
      <c r="A20" s="46"/>
      <c r="B20" s="58"/>
      <c r="C20" s="59"/>
    </row>
    <row r="21" spans="1:5" x14ac:dyDescent="0.2">
      <c r="A21" s="60" t="s">
        <v>541</v>
      </c>
      <c r="B21" s="60"/>
      <c r="C21" s="88">
        <f>C6+C8-C16</f>
        <v>1369584.11</v>
      </c>
    </row>
    <row r="23" spans="1:5" x14ac:dyDescent="0.2">
      <c r="A23" s="161" t="s">
        <v>517</v>
      </c>
      <c r="B23" s="161"/>
      <c r="C23" s="161"/>
      <c r="D23" s="161"/>
      <c r="E23" s="16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showGridLines="0" workbookViewId="0">
      <selection activeCell="A2" sqref="A2:C2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6" t="s">
        <v>595</v>
      </c>
      <c r="B1" s="187"/>
      <c r="C1" s="188"/>
    </row>
    <row r="2" spans="1:3" s="32" customFormat="1" ht="18.95" customHeight="1" x14ac:dyDescent="0.25">
      <c r="A2" s="189" t="s">
        <v>507</v>
      </c>
      <c r="B2" s="190"/>
      <c r="C2" s="191"/>
    </row>
    <row r="3" spans="1:3" s="32" customFormat="1" ht="18.95" customHeight="1" x14ac:dyDescent="0.25">
      <c r="A3" s="189" t="s">
        <v>596</v>
      </c>
      <c r="B3" s="190"/>
      <c r="C3" s="191"/>
    </row>
    <row r="4" spans="1:3" x14ac:dyDescent="0.2">
      <c r="A4" s="181" t="s">
        <v>506</v>
      </c>
      <c r="B4" s="182"/>
      <c r="C4" s="183"/>
    </row>
    <row r="5" spans="1:3" ht="22.15" customHeight="1" x14ac:dyDescent="0.2">
      <c r="A5" s="192" t="s">
        <v>405</v>
      </c>
      <c r="B5" s="193"/>
      <c r="C5" s="129">
        <v>2026</v>
      </c>
    </row>
    <row r="6" spans="1:3" x14ac:dyDescent="0.2">
      <c r="A6" s="70" t="s">
        <v>447</v>
      </c>
      <c r="B6" s="45"/>
      <c r="C6" s="92">
        <v>857754.95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9">
        <f>SUM(C9:C29)</f>
        <v>0</v>
      </c>
    </row>
    <row r="9" spans="1:3" x14ac:dyDescent="0.2">
      <c r="A9" s="80">
        <v>2.1</v>
      </c>
      <c r="B9" s="71" t="s">
        <v>288</v>
      </c>
      <c r="C9" s="93">
        <v>0</v>
      </c>
    </row>
    <row r="10" spans="1:3" x14ac:dyDescent="0.2">
      <c r="A10" s="80">
        <v>2.2000000000000002</v>
      </c>
      <c r="B10" s="71" t="s">
        <v>285</v>
      </c>
      <c r="C10" s="93">
        <v>0</v>
      </c>
    </row>
    <row r="11" spans="1:3" x14ac:dyDescent="0.2">
      <c r="A11" s="76">
        <v>2.2999999999999998</v>
      </c>
      <c r="B11" s="63" t="s">
        <v>157</v>
      </c>
      <c r="C11" s="93">
        <v>0</v>
      </c>
    </row>
    <row r="12" spans="1:3" x14ac:dyDescent="0.2">
      <c r="A12" s="76">
        <v>2.4</v>
      </c>
      <c r="B12" s="63" t="s">
        <v>158</v>
      </c>
      <c r="C12" s="93">
        <v>0</v>
      </c>
    </row>
    <row r="13" spans="1:3" x14ac:dyDescent="0.2">
      <c r="A13" s="76">
        <v>2.5</v>
      </c>
      <c r="B13" s="63" t="s">
        <v>159</v>
      </c>
      <c r="C13" s="93">
        <v>0</v>
      </c>
    </row>
    <row r="14" spans="1:3" x14ac:dyDescent="0.2">
      <c r="A14" s="76">
        <v>2.6</v>
      </c>
      <c r="B14" s="63" t="s">
        <v>160</v>
      </c>
      <c r="C14" s="93">
        <v>0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0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449</v>
      </c>
      <c r="B18" s="63" t="s">
        <v>450</v>
      </c>
      <c r="C18" s="93">
        <v>0</v>
      </c>
    </row>
    <row r="19" spans="1:3" x14ac:dyDescent="0.2">
      <c r="A19" s="76" t="s">
        <v>475</v>
      </c>
      <c r="B19" s="63" t="s">
        <v>166</v>
      </c>
      <c r="C19" s="93">
        <v>0</v>
      </c>
    </row>
    <row r="20" spans="1:3" x14ac:dyDescent="0.2">
      <c r="A20" s="76" t="s">
        <v>476</v>
      </c>
      <c r="B20" s="63" t="s">
        <v>451</v>
      </c>
      <c r="C20" s="93">
        <v>0</v>
      </c>
    </row>
    <row r="21" spans="1:3" x14ac:dyDescent="0.2">
      <c r="A21" s="76" t="s">
        <v>477</v>
      </c>
      <c r="B21" s="63" t="s">
        <v>452</v>
      </c>
      <c r="C21" s="93">
        <v>0</v>
      </c>
    </row>
    <row r="22" spans="1:3" x14ac:dyDescent="0.2">
      <c r="A22" s="76" t="s">
        <v>478</v>
      </c>
      <c r="B22" s="63" t="s">
        <v>453</v>
      </c>
      <c r="C22" s="93">
        <v>0</v>
      </c>
    </row>
    <row r="23" spans="1:3" x14ac:dyDescent="0.2">
      <c r="A23" s="76" t="s">
        <v>454</v>
      </c>
      <c r="B23" s="63" t="s">
        <v>455</v>
      </c>
      <c r="C23" s="93">
        <v>0</v>
      </c>
    </row>
    <row r="24" spans="1:3" x14ac:dyDescent="0.2">
      <c r="A24" s="76" t="s">
        <v>456</v>
      </c>
      <c r="B24" s="63" t="s">
        <v>457</v>
      </c>
      <c r="C24" s="93">
        <v>0</v>
      </c>
    </row>
    <row r="25" spans="1:3" x14ac:dyDescent="0.2">
      <c r="A25" s="76" t="s">
        <v>458</v>
      </c>
      <c r="B25" s="63" t="s">
        <v>459</v>
      </c>
      <c r="C25" s="93">
        <v>0</v>
      </c>
    </row>
    <row r="26" spans="1:3" x14ac:dyDescent="0.2">
      <c r="A26" s="76" t="s">
        <v>460</v>
      </c>
      <c r="B26" s="63" t="s">
        <v>461</v>
      </c>
      <c r="C26" s="93">
        <v>0</v>
      </c>
    </row>
    <row r="27" spans="1:3" x14ac:dyDescent="0.2">
      <c r="A27" s="76" t="s">
        <v>462</v>
      </c>
      <c r="B27" s="63" t="s">
        <v>463</v>
      </c>
      <c r="C27" s="93">
        <v>0</v>
      </c>
    </row>
    <row r="28" spans="1:3" x14ac:dyDescent="0.2">
      <c r="A28" s="76" t="s">
        <v>464</v>
      </c>
      <c r="B28" s="63" t="s">
        <v>465</v>
      </c>
      <c r="C28" s="93">
        <v>0</v>
      </c>
    </row>
    <row r="29" spans="1:3" x14ac:dyDescent="0.2">
      <c r="A29" s="76" t="s">
        <v>466</v>
      </c>
      <c r="B29" s="71" t="s">
        <v>467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4">
        <f>SUM(C32:C38)</f>
        <v>11212.82</v>
      </c>
    </row>
    <row r="32" spans="1:3" x14ac:dyDescent="0.2">
      <c r="A32" s="76" t="s">
        <v>469</v>
      </c>
      <c r="B32" s="63" t="s">
        <v>357</v>
      </c>
      <c r="C32" s="93">
        <v>11212.82</v>
      </c>
    </row>
    <row r="33" spans="1:4" x14ac:dyDescent="0.2">
      <c r="A33" s="76" t="s">
        <v>470</v>
      </c>
      <c r="B33" s="63" t="s">
        <v>40</v>
      </c>
      <c r="C33" s="93">
        <v>0</v>
      </c>
    </row>
    <row r="34" spans="1:4" x14ac:dyDescent="0.2">
      <c r="A34" s="76" t="s">
        <v>471</v>
      </c>
      <c r="B34" s="63" t="s">
        <v>367</v>
      </c>
      <c r="C34" s="93">
        <v>0</v>
      </c>
    </row>
    <row r="35" spans="1:4" x14ac:dyDescent="0.2">
      <c r="A35" s="76" t="s">
        <v>472</v>
      </c>
      <c r="B35" s="63" t="s">
        <v>373</v>
      </c>
      <c r="C35" s="93">
        <v>0</v>
      </c>
    </row>
    <row r="36" spans="1:4" x14ac:dyDescent="0.2">
      <c r="A36" s="76" t="s">
        <v>473</v>
      </c>
      <c r="B36" s="63" t="s">
        <v>381</v>
      </c>
      <c r="C36" s="93">
        <v>0</v>
      </c>
    </row>
    <row r="37" spans="1:4" x14ac:dyDescent="0.2">
      <c r="A37" s="76" t="s">
        <v>543</v>
      </c>
      <c r="B37" s="63" t="s">
        <v>591</v>
      </c>
      <c r="C37" s="93">
        <v>0</v>
      </c>
    </row>
    <row r="38" spans="1:4" x14ac:dyDescent="0.2">
      <c r="A38" s="76" t="s">
        <v>544</v>
      </c>
      <c r="B38" s="71" t="s">
        <v>474</v>
      </c>
      <c r="C38" s="95">
        <v>0</v>
      </c>
    </row>
    <row r="39" spans="1:4" x14ac:dyDescent="0.2">
      <c r="A39" s="64"/>
      <c r="B39" s="67"/>
      <c r="C39" s="68"/>
    </row>
    <row r="40" spans="1:4" x14ac:dyDescent="0.2">
      <c r="A40" s="69" t="s">
        <v>542</v>
      </c>
      <c r="B40" s="45"/>
      <c r="C40" s="88">
        <f>C6-C8+C31</f>
        <v>868967.7699999999</v>
      </c>
    </row>
    <row r="42" spans="1:4" x14ac:dyDescent="0.2">
      <c r="A42" s="161" t="s">
        <v>517</v>
      </c>
      <c r="B42" s="161"/>
      <c r="C42" s="161"/>
      <c r="D42" s="16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22" zoomScale="78" workbookViewId="0">
      <selection activeCell="B37" sqref="B37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4" t="s">
        <v>595</v>
      </c>
      <c r="B1" s="195"/>
      <c r="C1" s="195"/>
      <c r="D1" s="195"/>
      <c r="E1" s="195"/>
      <c r="F1" s="195"/>
      <c r="G1" s="20" t="s">
        <v>497</v>
      </c>
      <c r="H1" s="21">
        <v>2026</v>
      </c>
    </row>
    <row r="2" spans="1:10" ht="18.95" customHeight="1" x14ac:dyDescent="0.2">
      <c r="A2" s="174" t="s">
        <v>508</v>
      </c>
      <c r="B2" s="195"/>
      <c r="C2" s="195"/>
      <c r="D2" s="195"/>
      <c r="E2" s="195"/>
      <c r="F2" s="195"/>
      <c r="G2" s="20" t="s">
        <v>498</v>
      </c>
      <c r="H2" s="21" t="s">
        <v>500</v>
      </c>
    </row>
    <row r="3" spans="1:10" ht="18.95" customHeight="1" x14ac:dyDescent="0.2">
      <c r="A3" s="196" t="s">
        <v>596</v>
      </c>
      <c r="B3" s="197"/>
      <c r="C3" s="197"/>
      <c r="D3" s="197"/>
      <c r="E3" s="197"/>
      <c r="F3" s="197"/>
      <c r="G3" s="20" t="s">
        <v>499</v>
      </c>
      <c r="H3" s="21">
        <v>1</v>
      </c>
    </row>
    <row r="4" spans="1:10" x14ac:dyDescent="0.2">
      <c r="A4" s="196" t="str">
        <f>'Notas a los Edos Financieros'!A4</f>
        <v>(Cifras en Pesos)</v>
      </c>
      <c r="B4" s="197"/>
      <c r="C4" s="197"/>
      <c r="D4" s="197"/>
      <c r="E4" s="197"/>
      <c r="F4" s="197"/>
      <c r="G4" s="128"/>
      <c r="H4" s="128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75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74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73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72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71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70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69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68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67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66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65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64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63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62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61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60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59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58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57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56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55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54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53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603</v>
      </c>
    </row>
    <row r="38" spans="1:6" x14ac:dyDescent="0.2">
      <c r="C38" s="27"/>
      <c r="D38" s="27"/>
      <c r="E38" s="27"/>
      <c r="F38" s="27"/>
    </row>
    <row r="39" spans="1:6" x14ac:dyDescent="0.2">
      <c r="B39" s="194" t="s">
        <v>545</v>
      </c>
      <c r="C39" s="194"/>
      <c r="D39" s="27"/>
      <c r="E39" s="27"/>
      <c r="F39" s="27"/>
    </row>
    <row r="40" spans="1:6" x14ac:dyDescent="0.2">
      <c r="B40" s="125" t="s">
        <v>405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5387426.4400000004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-4017842.33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-1369584.11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4" t="s">
        <v>546</v>
      </c>
      <c r="C48" s="194"/>
    </row>
    <row r="49" spans="1:3" x14ac:dyDescent="0.2">
      <c r="B49" s="131" t="s">
        <v>405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60">
        <v>-5387426.4400000004</v>
      </c>
    </row>
    <row r="51" spans="1:3" x14ac:dyDescent="0.2">
      <c r="A51" s="22">
        <v>8220</v>
      </c>
      <c r="B51" s="103" t="s">
        <v>46</v>
      </c>
      <c r="C51" s="160">
        <v>4529671.49</v>
      </c>
    </row>
    <row r="52" spans="1:3" x14ac:dyDescent="0.2">
      <c r="A52" s="22">
        <v>8230</v>
      </c>
      <c r="B52" s="103" t="s">
        <v>592</v>
      </c>
      <c r="C52" s="160">
        <v>0</v>
      </c>
    </row>
    <row r="53" spans="1:3" x14ac:dyDescent="0.2">
      <c r="A53" s="22">
        <v>8240</v>
      </c>
      <c r="B53" s="103" t="s">
        <v>45</v>
      </c>
      <c r="C53" s="160">
        <v>0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857754.95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980022895</cp:lastModifiedBy>
  <cp:lastPrinted>2026-04-27T17:36:04Z</cp:lastPrinted>
  <dcterms:created xsi:type="dcterms:W3CDTF">2012-12-11T20:36:24Z</dcterms:created>
  <dcterms:modified xsi:type="dcterms:W3CDTF">2026-04-27T21:37:54Z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