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13065" windowHeight="3735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<sst xmlns="http://schemas.openxmlformats.org/spreadsheetml/2006/main" count="213" uniqueCount="142">
  <si>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</si>
  <si>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</si>
  <si>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</si>
  <si>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</si>
  <si>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</si>
  <si>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</si>
  <si>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</si>
  <si>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</si>
  <si>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</si>
  <si>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</si>
  <si>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</si>
  <si>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</si>
  <si>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</si>
  <si>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</si>
  <si>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</si>
  <si>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</si>
  <si>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</si>
  <si>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</si>
  <si>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</si>
  <si>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</si>
  <si>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</si>
  <si>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</si>
  <si>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</si>
  <si>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</si>
  <si>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</si>
  <si>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</si>
  <si>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</si>
  <si>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</si>
  <si>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</si>
  <si>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</si>
  <si>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</si>
  <si>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</si>
  <si>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</si>
  <si>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</si>
  <si>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</si>
  <si>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</si>
  <si>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</si>
  <si>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</si>
  <si>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</si>
  <si>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</si>
  <si>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</si>
  <si>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</si>
  <si>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</si>
  <si>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</si>
  <si>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</si>
  <si>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</si>
  <si>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</si>
  <si>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</si>
  <si>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</si>
  <si>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</si>
  <si>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</si>
  <si>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</si>
  <si>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</si>
  <si>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</si>
  <si>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</si>
  <si>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</si>
  <si>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</si>
  <si>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</si>
  <si>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</si>
  <si>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</si>
  <si>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</si>
  <si>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</si>
  <si>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</si>
  <si>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</si>
  <si>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</si>
  <si>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</si>
  <si>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</si>
  <si>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</si>
  <si>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</si>
  <si>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</si>
  <si>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</si>
  <si>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</si>
  <si>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</si>
  <si>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</si>
  <si>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</si>
  <si>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</si>
  <si>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</si>
  <si>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</si>
  <si>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</si>
  <si>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</si>
  <si>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</si>
  <si>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</si>
  <si>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</si>
  <si>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</si>
  <si>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</si>
  <si>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</si>
  <si>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</si>
  <si>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</si>
  <si>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</si>
  <si>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</si>
  <si>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</si>
  <si>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</si>
  <si>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</si>
  <si>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</si>
  <si>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</si>
  <si>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</si>
  <si>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</si>
  <si>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</si>
  <si>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</si>
  <si>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</si>
  <si>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</si>
  <si>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</si>
  <si>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</si>
  <si>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</si>
  <si>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</si>
  <si>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</si>
  <si>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</si>
  <si>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</si>
  <si>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</si>
  <si>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</si>
  <si>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</si>
  <si>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</si>
  <si>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</si>
  <si>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</si>
  <si>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</si>
  <si>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</si>
  <si>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</si>
  <si>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</si>
  <si>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</si>
  <si>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</si>
  <si>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</si>
  <si>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</si>
  <si>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</si>
  <si>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</si>
  <si>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</si>
  <si>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</si>
  <si>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</si>
  <si>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</si>
  <si>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</si>
  <si>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 del Municipio de Valle de Santiago, Gto.
Estado Analítico del Ejercicio del Presupuesto de Egresos
Clasificación por Objeto del Gasto (Capítulo y Concepto)
Del 1 de Enero al 31 de Diciembre de 2025
(Cifras en Pesos)</t>
  </si>
  <si>
    <t>Casa de la Cultura del Municipio de Valle de Santiago, Gto.
Estado Analítico del Ejercicio del Presupuesto de Egresos
Clasificación Económica (por Tipo de Gasto)
Del 1 de Enero al 31 de Diciembre de 2025
(Cifras en Pesos)</t>
  </si>
  <si>
    <t>31120M42C010000 DIRECCION</t>
  </si>
  <si>
    <t>31120M42C020000 AREA CONTABLE</t>
  </si>
  <si>
    <t>31120M42C030000 COORDINACION DE TALLERES</t>
  </si>
  <si>
    <t>Casa de la Cultura del Municipio de Valle de Santiago, Gto.
Estado Analítico del Ejercicio del Presupuesto de Egresos
Clasificación Administrativa
Del 1 de Enero al 31 de Diciembre de 2025
(Cifras en Pesos)</t>
  </si>
  <si>
    <t>Casa de la Cultura del Municipio de Valle de Santiago, Gto.
Estado Analítico del Ejercicio del Presupuesto de Egresos
Clasificación Funcional (Finalidad y Función)
Del 1 de Enero al 31 de Diciembre de 2025
(Cifras en Pesos)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</si>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</sst>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134</v>
      </c>
      <c r="B1" s="44"/>
      <c r="C1" s="44"/>
      <c r="D1" s="44"/>
      <c r="E1" s="44"/>
      <c r="F1" s="44"/>
      <c r="G1" s="45"/>
    </row>
    <row r="2" spans="1:7" x14ac:dyDescent="0.2">
      <c r="A2" s="19"/>
      <c r="B2" s="33"/>
      <c r="C2" s="34"/>
      <c r="D2" s="32" t="s">
        <v>57</v>
      </c>
      <c r="E2" s="34"/>
      <c r="F2" s="35"/>
      <c r="G2" s="41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42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3320241.6</v>
      </c>
      <c r="C5" s="23">
        <v>1520109.6</v>
      </c>
      <c r="D5" s="23">
        <f>B5+C5</f>
        <v>4840351.2</v>
      </c>
      <c r="E5" s="23">
        <v>4507939.46</v>
      </c>
      <c r="F5" s="23">
        <v>4507939.46</v>
      </c>
      <c r="G5" s="23">
        <f>D5-E5</f>
        <v>332411.74000000022</v>
      </c>
    </row>
    <row r="6" spans="1:7" x14ac:dyDescent="0.2">
      <c r="A6" s="14" t="s">
        <v>132</v>
      </c>
      <c r="B6" s="23">
        <v>161096</v>
      </c>
      <c r="C6" s="23">
        <v>20804</v>
      </c>
      <c r="D6" s="23">
        <f t="shared" ref="D6:D11" si="0">B6+C6</f>
        <v>181900</v>
      </c>
      <c r="E6" s="23">
        <v>181899.73</v>
      </c>
      <c r="F6" s="23">
        <v>181899.73</v>
      </c>
      <c r="G6" s="23">
        <f t="shared" ref="G6:G11" si="1">D6-E6</f>
        <v>0.26999999998952262</v>
      </c>
    </row>
    <row r="7" spans="1:7" x14ac:dyDescent="0.2">
      <c r="A7" s="14" t="s">
        <v>133</v>
      </c>
      <c r="B7" s="23">
        <v>351520</v>
      </c>
      <c r="C7" s="23">
        <v>225830</v>
      </c>
      <c r="D7" s="23">
        <f t="shared" si="0"/>
        <v>577350</v>
      </c>
      <c r="E7" s="23">
        <v>426656.14</v>
      </c>
      <c r="F7" s="23">
        <v>426656.14</v>
      </c>
      <c r="G7" s="23">
        <f t="shared" si="1"/>
        <v>150693.85999999999</v>
      </c>
    </row>
    <row r="8" spans="1:7" x14ac:dyDescent="0.2">
      <c r="A8" s="14" t="s">
        <v>50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123</v>
      </c>
      <c r="B14" s="24">
        <f t="shared" ref="B14:G14" si="4">SUM(B5:B13)</f>
        <v>3832857.6</v>
      </c>
      <c r="C14" s="24">
        <f t="shared" si="4"/>
        <v>1766743.6</v>
      </c>
      <c r="D14" s="24">
        <f t="shared" si="4"/>
        <v>5599601.2000000002</v>
      </c>
      <c r="E14" s="24">
        <f t="shared" si="4"/>
        <v>5116495.33</v>
      </c>
      <c r="F14" s="24">
        <f t="shared" si="4"/>
        <v>5116495.33</v>
      </c>
      <c r="G14" s="24">
        <f t="shared" si="4"/>
        <v>483105.87000000023</v>
      </c>
    </row>
    <row r="16" spans="1:7" ht="55.35" customHeight="1" x14ac:dyDescent="0.2">
      <c r="A16" s="43" t="s">
        <v>134</v>
      </c>
      <c r="B16" s="44"/>
      <c r="C16" s="44"/>
      <c r="D16" s="44"/>
      <c r="E16" s="44"/>
      <c r="F16" s="44"/>
      <c r="G16" s="45"/>
    </row>
    <row r="17" spans="1:7" x14ac:dyDescent="0.2">
      <c r="A17" s="19"/>
      <c r="B17" s="46" t="s">
        <v>57</v>
      </c>
      <c r="C17" s="47"/>
      <c r="D17" s="47"/>
      <c r="E17" s="47"/>
      <c r="F17" s="48"/>
      <c r="G17" s="41" t="s">
        <v>56</v>
      </c>
    </row>
    <row r="18" spans="1:7" ht="22.5" x14ac:dyDescent="0.2">
      <c r="A18" s="18" t="s">
        <v>51</v>
      </c>
      <c r="B18" s="2" t="s">
        <v>52</v>
      </c>
      <c r="C18" s="2" t="s">
        <v>115</v>
      </c>
      <c r="D18" s="2" t="s">
        <v>53</v>
      </c>
      <c r="E18" s="2" t="s">
        <v>54</v>
      </c>
      <c r="F18" s="2" t="s">
        <v>55</v>
      </c>
      <c r="G18" s="42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124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123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6" t="s">
        <v>134</v>
      </c>
      <c r="B28" s="47"/>
      <c r="C28" s="47"/>
      <c r="D28" s="47"/>
      <c r="E28" s="47"/>
      <c r="F28" s="47"/>
      <c r="G28" s="48"/>
    </row>
    <row r="29" spans="1:7" x14ac:dyDescent="0.2">
      <c r="A29" s="19"/>
      <c r="B29" s="46" t="s">
        <v>57</v>
      </c>
      <c r="C29" s="47"/>
      <c r="D29" s="47"/>
      <c r="E29" s="47"/>
      <c r="F29" s="48"/>
      <c r="G29" s="41" t="s">
        <v>56</v>
      </c>
    </row>
    <row r="30" spans="1:7" ht="22.5" x14ac:dyDescent="0.2">
      <c r="A30" s="18" t="s">
        <v>51</v>
      </c>
      <c r="B30" s="2" t="s">
        <v>52</v>
      </c>
      <c r="C30" s="2" t="s">
        <v>115</v>
      </c>
      <c r="D30" s="2" t="s">
        <v>53</v>
      </c>
      <c r="E30" s="2" t="s">
        <v>54</v>
      </c>
      <c r="F30" s="2" t="s">
        <v>55</v>
      </c>
      <c r="G30" s="42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125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126</v>
      </c>
      <c r="B46" s="23">
        <v>3832857.6</v>
      </c>
      <c r="C46" s="23">
        <v>1766743.6</v>
      </c>
      <c r="D46" s="23">
        <f t="shared" ref="D46" si="12">B46+C46</f>
        <v>5599601.2000000002</v>
      </c>
      <c r="E46" s="23">
        <v>5116495.33</v>
      </c>
      <c r="F46" s="23">
        <v>5116495.33</v>
      </c>
      <c r="G46" s="23">
        <f t="shared" ref="G46" si="13">D46-E46</f>
        <v>483105.87000000011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123</v>
      </c>
      <c r="B48" s="24">
        <f t="shared" ref="B48:G48" si="14">SUM(B32:B46)</f>
        <v>3832857.6</v>
      </c>
      <c r="C48" s="24">
        <f t="shared" si="14"/>
        <v>1766743.6</v>
      </c>
      <c r="D48" s="24">
        <f t="shared" si="14"/>
        <v>5599601.2000000002</v>
      </c>
      <c r="E48" s="24">
        <f t="shared" si="14"/>
        <v>5116495.33</v>
      </c>
      <c r="F48" s="24">
        <f t="shared" si="14"/>
        <v>5116495.33</v>
      </c>
      <c r="G48" s="24">
        <f t="shared" si="14"/>
        <v>483105.87000000011</v>
      </c>
    </row>
    <row r="50" spans="1:7" x14ac:dyDescent="0.2">
      <c r="A50" s="1" t="s">
        <v>116</v>
      </c>
    </row>
    <row r="59" spans="1:7" x14ac:dyDescent="0.2">
      <c r="A59" s="39" t="s">
        <v>136</v>
      </c>
      <c r="E59" s="40" t="s">
        <v>139</v>
      </c>
      <c r="F59" s="40"/>
      <c r="G59" s="40"/>
    </row>
    <row r="60" spans="1:7" x14ac:dyDescent="0.2">
      <c r="A60" s="39" t="s">
        <v>137</v>
      </c>
      <c r="E60" s="40" t="s">
        <v>140</v>
      </c>
      <c r="F60" s="40"/>
      <c r="G60" s="40"/>
    </row>
    <row r="61" spans="1:7" x14ac:dyDescent="0.2">
      <c r="A61" s="39" t="s">
        <v>138</v>
      </c>
      <c r="E61" s="40" t="s">
        <v>141</v>
      </c>
      <c r="F61" s="40"/>
      <c r="G61" s="40"/>
    </row>
  </sheetData>
  <sheetProtection formatCells="0" formatColumns="0" formatRows="0" insertRows="0" deleteRows="0" autoFilter="0"/>
  <mergeCells count="11">
    <mergeCell ref="E59:G59"/>
    <mergeCell ref="E60:G60"/>
    <mergeCell ref="E61:G61"/>
    <mergeCell ref="G2:G3"/>
    <mergeCell ref="A1:G1"/>
    <mergeCell ref="A16:G16"/>
    <mergeCell ref="G29:G30"/>
    <mergeCell ref="G17:G18"/>
    <mergeCell ref="A28:G28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6" t="s">
        <v>130</v>
      </c>
      <c r="B1" s="47"/>
      <c r="C1" s="47"/>
      <c r="D1" s="47"/>
      <c r="E1" s="47"/>
      <c r="F1" s="47"/>
      <c r="G1" s="48"/>
    </row>
    <row r="2" spans="1:7" x14ac:dyDescent="0.2">
      <c r="A2" s="19"/>
      <c r="B2" s="36" t="s">
        <v>57</v>
      </c>
      <c r="C2" s="37"/>
      <c r="D2" s="37"/>
      <c r="E2" s="37"/>
      <c r="F2" s="38"/>
      <c r="G2" s="41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4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3832857.6</v>
      </c>
      <c r="C5" s="23">
        <v>1671643.6</v>
      </c>
      <c r="D5" s="23">
        <f>B5+C5</f>
        <v>5504501.2000000002</v>
      </c>
      <c r="E5" s="23">
        <v>5024190.43</v>
      </c>
      <c r="F5" s="23">
        <v>5024190.43</v>
      </c>
      <c r="G5" s="23">
        <f>D5-E5</f>
        <v>480310.77000000048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95100</v>
      </c>
      <c r="D7" s="23">
        <f>B7+C7</f>
        <v>95100</v>
      </c>
      <c r="E7" s="23">
        <v>92304.9</v>
      </c>
      <c r="F7" s="23">
        <v>92304.9</v>
      </c>
      <c r="G7" s="23">
        <f>D7-E7</f>
        <v>2795.1000000000058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123</v>
      </c>
      <c r="B15" s="26">
        <f t="shared" ref="B15:G15" si="0">SUM(B5+B7+B9+B11+B13)</f>
        <v>3832857.6</v>
      </c>
      <c r="C15" s="26">
        <f t="shared" si="0"/>
        <v>1766743.6</v>
      </c>
      <c r="D15" s="26">
        <f t="shared" si="0"/>
        <v>5599601.2000000002</v>
      </c>
      <c r="E15" s="26">
        <f t="shared" si="0"/>
        <v>5116495.33</v>
      </c>
      <c r="F15" s="26">
        <f t="shared" si="0"/>
        <v>5116495.33</v>
      </c>
      <c r="G15" s="26">
        <f t="shared" si="0"/>
        <v>483105.87000000046</v>
      </c>
    </row>
    <row r="18" spans="1:7" x14ac:dyDescent="0.2">
      <c r="A18" s="1" t="s">
        <v>116</v>
      </c>
    </row>
    <row r="31" spans="1:7" x14ac:dyDescent="0.2">
      <c r="A31" s="39" t="s">
        <v>136</v>
      </c>
      <c r="E31" s="40" t="s">
        <v>139</v>
      </c>
      <c r="F31" s="40"/>
      <c r="G31" s="40"/>
    </row>
    <row r="32" spans="1:7" x14ac:dyDescent="0.2">
      <c r="A32" s="39" t="s">
        <v>137</v>
      </c>
      <c r="E32" s="40" t="s">
        <v>140</v>
      </c>
      <c r="F32" s="40"/>
      <c r="G32" s="40"/>
    </row>
    <row r="33" spans="1:7" x14ac:dyDescent="0.2">
      <c r="A33" s="39" t="s">
        <v>138</v>
      </c>
      <c r="E33" s="40" t="s">
        <v>141</v>
      </c>
      <c r="F33" s="40"/>
      <c r="G33" s="40"/>
    </row>
  </sheetData>
  <sheetProtection formatCells="0" formatColumns="0" formatRows="0" autoFilter="0"/>
  <mergeCells count="5">
    <mergeCell ref="E33:G33"/>
    <mergeCell ref="G2:G3"/>
    <mergeCell ref="A1:G1"/>
    <mergeCell ref="E31:G31"/>
    <mergeCell ref="E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7" t="s">
        <v>129</v>
      </c>
      <c r="B1" s="47"/>
      <c r="C1" s="47"/>
      <c r="D1" s="47"/>
      <c r="E1" s="47"/>
      <c r="F1" s="47"/>
      <c r="G1" s="48"/>
    </row>
    <row r="2" spans="1:8" x14ac:dyDescent="0.2">
      <c r="A2" s="19"/>
      <c r="B2" s="36" t="s">
        <v>57</v>
      </c>
      <c r="C2" s="37"/>
      <c r="D2" s="37"/>
      <c r="E2" s="37"/>
      <c r="F2" s="38"/>
      <c r="G2" s="41" t="s">
        <v>56</v>
      </c>
    </row>
    <row r="3" spans="1:8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42"/>
    </row>
    <row r="4" spans="1:8" x14ac:dyDescent="0.2">
      <c r="A4" s="9" t="s">
        <v>58</v>
      </c>
      <c r="B4" s="27">
        <f>SUM(B5:B11)</f>
        <v>2962874.53</v>
      </c>
      <c r="C4" s="27">
        <f>SUM(C5:C11)</f>
        <v>-123842.54</v>
      </c>
      <c r="D4" s="27">
        <f>B4+C4</f>
        <v>2839031.9899999998</v>
      </c>
      <c r="E4" s="27">
        <f>SUM(E5:E11)</f>
        <v>2531431.3199999998</v>
      </c>
      <c r="F4" s="27">
        <f>SUM(F5:F11)</f>
        <v>2531431.3199999998</v>
      </c>
      <c r="G4" s="27">
        <f>D4-E4</f>
        <v>307600.66999999993</v>
      </c>
    </row>
    <row r="5" spans="1:8" x14ac:dyDescent="0.2">
      <c r="A5" s="11" t="s">
        <v>62</v>
      </c>
      <c r="B5" s="23">
        <v>1655448</v>
      </c>
      <c r="C5" s="23">
        <v>0</v>
      </c>
      <c r="D5" s="23">
        <f t="shared" ref="D5:D68" si="0">B5+C5</f>
        <v>1655448</v>
      </c>
      <c r="E5" s="23">
        <v>1482133.76</v>
      </c>
      <c r="F5" s="23">
        <v>1482133.76</v>
      </c>
      <c r="G5" s="23">
        <f t="shared" ref="G5:G68" si="1">D5-E5</f>
        <v>173314.24</v>
      </c>
      <c r="H5" s="6">
        <v>1100</v>
      </c>
    </row>
    <row r="6" spans="1:8" x14ac:dyDescent="0.2">
      <c r="A6" s="11" t="s">
        <v>63</v>
      </c>
      <c r="B6" s="23">
        <v>647200.4</v>
      </c>
      <c r="C6" s="23">
        <v>19995.490000000002</v>
      </c>
      <c r="D6" s="23">
        <f t="shared" si="0"/>
        <v>667195.89</v>
      </c>
      <c r="E6" s="23">
        <v>573248.04</v>
      </c>
      <c r="F6" s="23">
        <v>573248.04</v>
      </c>
      <c r="G6" s="23">
        <f t="shared" si="1"/>
        <v>93947.849999999977</v>
      </c>
      <c r="H6" s="6">
        <v>1200</v>
      </c>
    </row>
    <row r="7" spans="1:8" x14ac:dyDescent="0.2">
      <c r="A7" s="11" t="s">
        <v>64</v>
      </c>
      <c r="B7" s="23">
        <v>306706.13</v>
      </c>
      <c r="C7" s="23">
        <v>0</v>
      </c>
      <c r="D7" s="23">
        <f t="shared" si="0"/>
        <v>306706.13</v>
      </c>
      <c r="E7" s="23">
        <v>282048.99</v>
      </c>
      <c r="F7" s="23">
        <v>282048.99</v>
      </c>
      <c r="G7" s="23">
        <f t="shared" si="1"/>
        <v>24657.140000000014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65</v>
      </c>
      <c r="B9" s="23">
        <v>353520</v>
      </c>
      <c r="C9" s="23">
        <v>-143838.03</v>
      </c>
      <c r="D9" s="23">
        <f t="shared" si="0"/>
        <v>209681.97</v>
      </c>
      <c r="E9" s="23">
        <v>194000.53</v>
      </c>
      <c r="F9" s="23">
        <v>194000.53</v>
      </c>
      <c r="G9" s="23">
        <f t="shared" si="1"/>
        <v>15681.440000000002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66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118</v>
      </c>
      <c r="B12" s="28">
        <f>SUM(B13:B21)</f>
        <v>250000</v>
      </c>
      <c r="C12" s="28">
        <f>SUM(C13:C21)</f>
        <v>-36000</v>
      </c>
      <c r="D12" s="28">
        <f t="shared" si="0"/>
        <v>214000</v>
      </c>
      <c r="E12" s="28">
        <f>SUM(E13:E21)</f>
        <v>164679.32</v>
      </c>
      <c r="F12" s="28">
        <f>SUM(F13:F21)</f>
        <v>164679.32</v>
      </c>
      <c r="G12" s="28">
        <f t="shared" si="1"/>
        <v>49320.679999999993</v>
      </c>
      <c r="H12" s="10">
        <v>0</v>
      </c>
    </row>
    <row r="13" spans="1:8" x14ac:dyDescent="0.2">
      <c r="A13" s="11" t="s">
        <v>67</v>
      </c>
      <c r="B13" s="23">
        <v>70000</v>
      </c>
      <c r="C13" s="23">
        <v>8000</v>
      </c>
      <c r="D13" s="23">
        <f t="shared" si="0"/>
        <v>78000</v>
      </c>
      <c r="E13" s="23">
        <v>65500.43</v>
      </c>
      <c r="F13" s="23">
        <v>65500.43</v>
      </c>
      <c r="G13" s="23">
        <f t="shared" si="1"/>
        <v>12499.57</v>
      </c>
      <c r="H13" s="6">
        <v>2100</v>
      </c>
    </row>
    <row r="14" spans="1:8" x14ac:dyDescent="0.2">
      <c r="A14" s="11" t="s">
        <v>68</v>
      </c>
      <c r="B14" s="23">
        <v>50000</v>
      </c>
      <c r="C14" s="23">
        <v>-19000</v>
      </c>
      <c r="D14" s="23">
        <f t="shared" si="0"/>
        <v>31000</v>
      </c>
      <c r="E14" s="23">
        <v>10733.7</v>
      </c>
      <c r="F14" s="23">
        <v>10733.7</v>
      </c>
      <c r="G14" s="23">
        <f t="shared" si="1"/>
        <v>20266.3</v>
      </c>
      <c r="H14" s="6">
        <v>2200</v>
      </c>
    </row>
    <row r="15" spans="1:8" x14ac:dyDescent="0.2">
      <c r="A15" s="11" t="s">
        <v>69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70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71</v>
      </c>
      <c r="B17" s="23">
        <v>15000</v>
      </c>
      <c r="C17" s="23">
        <v>0</v>
      </c>
      <c r="D17" s="23">
        <f t="shared" si="0"/>
        <v>15000</v>
      </c>
      <c r="E17" s="23">
        <v>4098.8500000000004</v>
      </c>
      <c r="F17" s="23">
        <v>4098.8500000000004</v>
      </c>
      <c r="G17" s="23">
        <f t="shared" si="1"/>
        <v>10901.15</v>
      </c>
      <c r="H17" s="6">
        <v>2500</v>
      </c>
    </row>
    <row r="18" spans="1:8" x14ac:dyDescent="0.2">
      <c r="A18" s="11" t="s">
        <v>72</v>
      </c>
      <c r="B18" s="23">
        <v>85000</v>
      </c>
      <c r="C18" s="23">
        <v>-25000</v>
      </c>
      <c r="D18" s="23">
        <f t="shared" si="0"/>
        <v>60000</v>
      </c>
      <c r="E18" s="23">
        <v>59359.94</v>
      </c>
      <c r="F18" s="23">
        <v>59359.94</v>
      </c>
      <c r="G18" s="23">
        <f t="shared" si="1"/>
        <v>640.05999999999767</v>
      </c>
      <c r="H18" s="6">
        <v>2600</v>
      </c>
    </row>
    <row r="19" spans="1:8" x14ac:dyDescent="0.2">
      <c r="A19" s="11" t="s">
        <v>73</v>
      </c>
      <c r="B19" s="23">
        <v>25000</v>
      </c>
      <c r="C19" s="23">
        <v>0</v>
      </c>
      <c r="D19" s="23">
        <f t="shared" si="0"/>
        <v>25000</v>
      </c>
      <c r="E19" s="23">
        <v>24986.400000000001</v>
      </c>
      <c r="F19" s="23">
        <v>24986.400000000001</v>
      </c>
      <c r="G19" s="23">
        <f t="shared" si="1"/>
        <v>13.599999999998545</v>
      </c>
      <c r="H19" s="6">
        <v>2700</v>
      </c>
    </row>
    <row r="20" spans="1:8" x14ac:dyDescent="0.2">
      <c r="A20" s="11" t="s">
        <v>74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75</v>
      </c>
      <c r="B21" s="23">
        <v>5000</v>
      </c>
      <c r="C21" s="23">
        <v>0</v>
      </c>
      <c r="D21" s="23">
        <f t="shared" si="0"/>
        <v>5000</v>
      </c>
      <c r="E21" s="23">
        <v>0</v>
      </c>
      <c r="F21" s="23">
        <v>0</v>
      </c>
      <c r="G21" s="23">
        <f t="shared" si="1"/>
        <v>5000</v>
      </c>
      <c r="H21" s="6">
        <v>2900</v>
      </c>
    </row>
    <row r="22" spans="1:8" x14ac:dyDescent="0.2">
      <c r="A22" s="9" t="s">
        <v>59</v>
      </c>
      <c r="B22" s="28">
        <f>SUM(B23:B31)</f>
        <v>619983.07000000007</v>
      </c>
      <c r="C22" s="28">
        <f>SUM(C23:C31)</f>
        <v>1831486.14</v>
      </c>
      <c r="D22" s="28">
        <f t="shared" si="0"/>
        <v>2451469.21</v>
      </c>
      <c r="E22" s="28">
        <f>SUM(E23:E31)</f>
        <v>2328079.79</v>
      </c>
      <c r="F22" s="28">
        <f>SUM(F23:F31)</f>
        <v>2328079.79</v>
      </c>
      <c r="G22" s="28">
        <f t="shared" si="1"/>
        <v>123389.41999999993</v>
      </c>
      <c r="H22" s="10">
        <v>0</v>
      </c>
    </row>
    <row r="23" spans="1:8" x14ac:dyDescent="0.2">
      <c r="A23" s="11" t="s">
        <v>76</v>
      </c>
      <c r="B23" s="23">
        <v>40200</v>
      </c>
      <c r="C23" s="23">
        <v>29500</v>
      </c>
      <c r="D23" s="23">
        <f t="shared" si="0"/>
        <v>69700</v>
      </c>
      <c r="E23" s="23">
        <v>59614</v>
      </c>
      <c r="F23" s="23">
        <v>59614</v>
      </c>
      <c r="G23" s="23">
        <f t="shared" si="1"/>
        <v>10086</v>
      </c>
      <c r="H23" s="6">
        <v>3100</v>
      </c>
    </row>
    <row r="24" spans="1:8" x14ac:dyDescent="0.2">
      <c r="A24" s="11" t="s">
        <v>77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78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79</v>
      </c>
      <c r="B26" s="23">
        <v>31500</v>
      </c>
      <c r="C26" s="23">
        <v>5200</v>
      </c>
      <c r="D26" s="23">
        <f t="shared" si="0"/>
        <v>36700</v>
      </c>
      <c r="E26" s="23">
        <v>33036.639999999999</v>
      </c>
      <c r="F26" s="23">
        <v>33036.639999999999</v>
      </c>
      <c r="G26" s="23">
        <f t="shared" si="1"/>
        <v>3663.3600000000006</v>
      </c>
      <c r="H26" s="6">
        <v>3400</v>
      </c>
    </row>
    <row r="27" spans="1:8" x14ac:dyDescent="0.2">
      <c r="A27" s="11" t="s">
        <v>80</v>
      </c>
      <c r="B27" s="23">
        <v>125000</v>
      </c>
      <c r="C27" s="23">
        <v>112000</v>
      </c>
      <c r="D27" s="23">
        <f t="shared" si="0"/>
        <v>237000</v>
      </c>
      <c r="E27" s="23">
        <v>212570.61</v>
      </c>
      <c r="F27" s="23">
        <v>212570.61</v>
      </c>
      <c r="G27" s="23">
        <f t="shared" si="1"/>
        <v>24429.390000000014</v>
      </c>
      <c r="H27" s="6">
        <v>3500</v>
      </c>
    </row>
    <row r="28" spans="1:8" x14ac:dyDescent="0.2">
      <c r="A28" s="11" t="s">
        <v>127</v>
      </c>
      <c r="B28" s="23">
        <v>15000</v>
      </c>
      <c r="C28" s="23">
        <v>-5700</v>
      </c>
      <c r="D28" s="23">
        <f t="shared" si="0"/>
        <v>9300</v>
      </c>
      <c r="E28" s="23">
        <v>7203.6</v>
      </c>
      <c r="F28" s="23">
        <v>7203.6</v>
      </c>
      <c r="G28" s="23">
        <f t="shared" si="1"/>
        <v>2096.3999999999996</v>
      </c>
      <c r="H28" s="6">
        <v>3600</v>
      </c>
    </row>
    <row r="29" spans="1:8" x14ac:dyDescent="0.2">
      <c r="A29" s="11" t="s">
        <v>81</v>
      </c>
      <c r="B29" s="23">
        <v>10000</v>
      </c>
      <c r="C29" s="23">
        <v>-3200</v>
      </c>
      <c r="D29" s="23">
        <f t="shared" si="0"/>
        <v>6800</v>
      </c>
      <c r="E29" s="23">
        <v>1026</v>
      </c>
      <c r="F29" s="23">
        <v>1026</v>
      </c>
      <c r="G29" s="23">
        <f t="shared" si="1"/>
        <v>5774</v>
      </c>
      <c r="H29" s="6">
        <v>3700</v>
      </c>
    </row>
    <row r="30" spans="1:8" x14ac:dyDescent="0.2">
      <c r="A30" s="11" t="s">
        <v>82</v>
      </c>
      <c r="B30" s="23">
        <v>350283.07</v>
      </c>
      <c r="C30" s="23">
        <v>1690486.14</v>
      </c>
      <c r="D30" s="23">
        <f t="shared" si="0"/>
        <v>2040769.21</v>
      </c>
      <c r="E30" s="23">
        <v>1963439.94</v>
      </c>
      <c r="F30" s="23">
        <v>1963439.94</v>
      </c>
      <c r="G30" s="23">
        <f t="shared" si="1"/>
        <v>77329.270000000019</v>
      </c>
      <c r="H30" s="6">
        <v>3800</v>
      </c>
    </row>
    <row r="31" spans="1:8" x14ac:dyDescent="0.2">
      <c r="A31" s="11" t="s">
        <v>18</v>
      </c>
      <c r="B31" s="23">
        <v>48000</v>
      </c>
      <c r="C31" s="23">
        <v>3200</v>
      </c>
      <c r="D31" s="23">
        <f t="shared" si="0"/>
        <v>51200</v>
      </c>
      <c r="E31" s="23">
        <v>51189</v>
      </c>
      <c r="F31" s="23">
        <v>51189</v>
      </c>
      <c r="G31" s="23">
        <f t="shared" si="1"/>
        <v>11</v>
      </c>
      <c r="H31" s="6">
        <v>3900</v>
      </c>
    </row>
    <row r="32" spans="1:8" x14ac:dyDescent="0.2">
      <c r="A32" s="9" t="s">
        <v>119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83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84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85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86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87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88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89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120</v>
      </c>
      <c r="B42" s="28">
        <f>SUM(B43:B51)</f>
        <v>0</v>
      </c>
      <c r="C42" s="28">
        <f>SUM(C43:C51)</f>
        <v>95100</v>
      </c>
      <c r="D42" s="28">
        <f t="shared" si="0"/>
        <v>95100</v>
      </c>
      <c r="E42" s="28">
        <f>SUM(E43:E51)</f>
        <v>92304.9</v>
      </c>
      <c r="F42" s="28">
        <f>SUM(F43:F51)</f>
        <v>92304.9</v>
      </c>
      <c r="G42" s="28">
        <f t="shared" si="1"/>
        <v>2795.1000000000058</v>
      </c>
      <c r="H42" s="10">
        <v>0</v>
      </c>
    </row>
    <row r="43" spans="1:8" x14ac:dyDescent="0.2">
      <c r="A43" s="3" t="s">
        <v>90</v>
      </c>
      <c r="B43" s="23">
        <v>0</v>
      </c>
      <c r="C43" s="23">
        <v>23820</v>
      </c>
      <c r="D43" s="23">
        <f t="shared" si="0"/>
        <v>23820</v>
      </c>
      <c r="E43" s="23">
        <v>21705.34</v>
      </c>
      <c r="F43" s="23">
        <v>21705.34</v>
      </c>
      <c r="G43" s="23">
        <f t="shared" si="1"/>
        <v>2114.66</v>
      </c>
      <c r="H43" s="6">
        <v>5100</v>
      </c>
    </row>
    <row r="44" spans="1:8" x14ac:dyDescent="0.2">
      <c r="A44" s="11" t="s">
        <v>91</v>
      </c>
      <c r="B44" s="23">
        <v>0</v>
      </c>
      <c r="C44" s="23">
        <v>71280</v>
      </c>
      <c r="D44" s="23">
        <f t="shared" si="0"/>
        <v>71280</v>
      </c>
      <c r="E44" s="23">
        <v>70599.56</v>
      </c>
      <c r="F44" s="23">
        <v>70599.56</v>
      </c>
      <c r="G44" s="23">
        <f t="shared" si="1"/>
        <v>680.44000000000233</v>
      </c>
      <c r="H44" s="6">
        <v>5200</v>
      </c>
    </row>
    <row r="45" spans="1:8" x14ac:dyDescent="0.2">
      <c r="A45" s="11" t="s">
        <v>92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93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94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95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96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97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98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60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99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100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101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121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128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102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103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104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105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106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107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122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61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108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109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110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111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112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113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114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123</v>
      </c>
      <c r="B76" s="26">
        <f t="shared" ref="B76:G76" si="4">SUM(B4+B12+B22+B32+B42+B52+B56+B64+B68)</f>
        <v>3832857.5999999996</v>
      </c>
      <c r="C76" s="26">
        <f t="shared" si="4"/>
        <v>1766743.5999999999</v>
      </c>
      <c r="D76" s="26">
        <f t="shared" si="4"/>
        <v>5599601.1999999993</v>
      </c>
      <c r="E76" s="26">
        <f t="shared" si="4"/>
        <v>5116495.33</v>
      </c>
      <c r="F76" s="26">
        <f t="shared" si="4"/>
        <v>5116495.33</v>
      </c>
      <c r="G76" s="26">
        <f t="shared" si="4"/>
        <v>483105.86999999988</v>
      </c>
    </row>
    <row r="78" spans="1:8" x14ac:dyDescent="0.2">
      <c r="A78" s="1" t="s">
        <v>116</v>
      </c>
    </row>
    <row r="88" spans="1:7" x14ac:dyDescent="0.2">
      <c r="A88" s="39" t="s">
        <v>136</v>
      </c>
      <c r="E88" s="40" t="s">
        <v>139</v>
      </c>
      <c r="F88" s="40"/>
      <c r="G88" s="40"/>
    </row>
    <row r="89" spans="1:7" x14ac:dyDescent="0.2">
      <c r="A89" s="39" t="s">
        <v>137</v>
      </c>
      <c r="E89" s="40" t="s">
        <v>140</v>
      </c>
      <c r="F89" s="40"/>
      <c r="G89" s="40"/>
    </row>
    <row r="90" spans="1:7" x14ac:dyDescent="0.2">
      <c r="A90" s="39" t="s">
        <v>138</v>
      </c>
      <c r="E90" s="40" t="s">
        <v>141</v>
      </c>
      <c r="F90" s="40"/>
      <c r="G90" s="40"/>
    </row>
  </sheetData>
  <sheetProtection formatCells="0" formatColumns="0" formatRows="0" autoFilter="0"/>
  <mergeCells count="5">
    <mergeCell ref="E90:G90"/>
    <mergeCell ref="A1:G1"/>
    <mergeCell ref="G2:G3"/>
    <mergeCell ref="E88:G88"/>
    <mergeCell ref="E89:G8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6" t="s">
        <v>135</v>
      </c>
      <c r="B1" s="47"/>
      <c r="C1" s="47"/>
      <c r="D1" s="47"/>
      <c r="E1" s="47"/>
      <c r="F1" s="47"/>
      <c r="G1" s="48"/>
    </row>
    <row r="2" spans="1:7" x14ac:dyDescent="0.2">
      <c r="A2" s="19"/>
      <c r="B2" s="36" t="s">
        <v>57</v>
      </c>
      <c r="C2" s="37"/>
      <c r="D2" s="37"/>
      <c r="E2" s="37"/>
      <c r="F2" s="38"/>
      <c r="G2" s="41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4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117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3832857.6</v>
      </c>
      <c r="C15" s="28">
        <f t="shared" si="3"/>
        <v>1766743.6</v>
      </c>
      <c r="D15" s="28">
        <f t="shared" si="3"/>
        <v>5599601.2000000002</v>
      </c>
      <c r="E15" s="28">
        <f t="shared" si="3"/>
        <v>5116495.33</v>
      </c>
      <c r="F15" s="28">
        <f t="shared" si="3"/>
        <v>5116495.33</v>
      </c>
      <c r="G15" s="28">
        <f t="shared" si="3"/>
        <v>483105.87000000011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3832857.6</v>
      </c>
      <c r="C19" s="23">
        <v>1766743.6</v>
      </c>
      <c r="D19" s="23">
        <f t="shared" si="5"/>
        <v>5599601.2000000002</v>
      </c>
      <c r="E19" s="23">
        <v>5116495.33</v>
      </c>
      <c r="F19" s="23">
        <v>5116495.33</v>
      </c>
      <c r="G19" s="23">
        <f t="shared" si="4"/>
        <v>483105.87000000011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123</v>
      </c>
      <c r="B41" s="24">
        <f t="shared" ref="B41:G41" si="12">SUM(B35+B24+B15+B5)</f>
        <v>3832857.6</v>
      </c>
      <c r="C41" s="24">
        <f t="shared" si="12"/>
        <v>1766743.6</v>
      </c>
      <c r="D41" s="24">
        <f t="shared" si="12"/>
        <v>5599601.2000000002</v>
      </c>
      <c r="E41" s="24">
        <f t="shared" si="12"/>
        <v>5116495.33</v>
      </c>
      <c r="F41" s="24">
        <f t="shared" si="12"/>
        <v>5116495.33</v>
      </c>
      <c r="G41" s="24">
        <f t="shared" si="12"/>
        <v>483105.87000000011</v>
      </c>
    </row>
    <row r="43" spans="1:7" x14ac:dyDescent="0.2">
      <c r="A43" s="1" t="s">
        <v>116</v>
      </c>
    </row>
    <row r="54" spans="1:7" x14ac:dyDescent="0.2">
      <c r="A54" s="39" t="s">
        <v>136</v>
      </c>
      <c r="E54" s="40" t="s">
        <v>139</v>
      </c>
      <c r="F54" s="40"/>
      <c r="G54" s="40"/>
    </row>
    <row r="55" spans="1:7" x14ac:dyDescent="0.2">
      <c r="A55" s="39" t="s">
        <v>137</v>
      </c>
      <c r="E55" s="40" t="s">
        <v>140</v>
      </c>
      <c r="F55" s="40"/>
      <c r="G55" s="40"/>
    </row>
    <row r="56" spans="1:7" x14ac:dyDescent="0.2">
      <c r="A56" s="39" t="s">
        <v>138</v>
      </c>
      <c r="E56" s="40" t="s">
        <v>141</v>
      </c>
      <c r="F56" s="40"/>
      <c r="G56" s="40"/>
    </row>
  </sheetData>
  <sheetProtection formatCells="0" formatColumns="0" formatRows="0" autoFilter="0"/>
  <mergeCells count="5">
    <mergeCell ref="E56:G56"/>
    <mergeCell ref="G2:G3"/>
    <mergeCell ref="A1:G1"/>
    <mergeCell ref="E54:G54"/>
    <mergeCell ref="E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2026-01-26T19:08:25Z</cp:lastPrinted>
  <dcterms:created xsi:type="dcterms:W3CDTF">2014-02-10T03:37:14Z</dcterms:created>
  <dcterms:modified xsi:type="dcterms:W3CDTF">2026-02-18T16:04:47Z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