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le\Downloads\"/>
    </mc:Choice>
  </mc:AlternateContent>
  <bookViews>
    <workbookView xWindow="0" yWindow="0" windowWidth="28800" windowHeight="1221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9" i="4"/>
  <c r="F20" i="4"/>
  <c r="E20" i="4"/>
  <c r="C20" i="4"/>
  <c r="B20" i="4"/>
  <c r="G19" i="4" l="1"/>
  <c r="D18" i="4"/>
  <c r="G18" i="4" s="1"/>
  <c r="F54" i="4" l="1"/>
  <c r="E54" i="4"/>
  <c r="C54" i="4"/>
  <c r="B54" i="4"/>
  <c r="D52" i="4"/>
  <c r="G52" i="4" s="1"/>
  <c r="D48" i="4"/>
  <c r="G48" i="4" s="1"/>
  <c r="D50" i="4"/>
  <c r="G50" i="4" s="1"/>
  <c r="D46" i="4"/>
  <c r="G46" i="4" s="1"/>
  <c r="D44" i="4"/>
  <c r="G44" i="4" s="1"/>
  <c r="D42" i="4"/>
  <c r="G42" i="4" s="1"/>
  <c r="D40" i="4"/>
  <c r="G40" i="4" s="1"/>
  <c r="D38" i="4"/>
  <c r="G38" i="4" s="1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0" i="4" s="1"/>
  <c r="D20" i="4"/>
  <c r="G54" i="4"/>
  <c r="D54" i="4"/>
  <c r="G31" i="4"/>
  <c r="D31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<sst xmlns="http://schemas.openxmlformats.org/spreadsheetml/2006/main" count="214" uniqueCount="149">
  <si>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</si>
  <si>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</si>
  <si>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</si>
  <si>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</si>
  <si>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</si>
  <si>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</si>
  <si>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</si>
  <si>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</si>
  <si>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</si>
  <si>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</si>
  <si>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</si>
  <si>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</si>
  <si>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</si>
  <si>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</si>
  <si>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</si>
  <si>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</si>
  <si>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</si>
  <si>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</si>
  <si>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</si>
  <si>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</si>
  <si>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</si>
  <si>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</si>
  <si>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</si>
  <si>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</si>
  <si>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</si>
  <si>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</si>
  <si>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</si>
  <si>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</si>
  <si>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</si>
  <si>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</si>
  <si>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</si>
  <si>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</si>
  <si>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</si>
  <si>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</si>
  <si>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</si>
  <si>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</si>
  <si>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</si>
  <si>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</si>
  <si>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</si>
  <si>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</si>
  <si>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</si>
  <si>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</si>
  <si>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</si>
  <si>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</si>
  <si>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</si>
  <si>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</si>
  <si>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</si>
  <si>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</si>
  <si>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</si>
  <si>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</si>
  <si>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</si>
  <si>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</si>
  <si>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</si>
  <si>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</si>
  <si>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</si>
  <si>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</si>
  <si>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</si>
  <si>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</si>
  <si>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</si>
  <si>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</si>
  <si>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</si>
  <si>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</si>
  <si>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</si>
  <si>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</si>
  <si>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</si>
  <si>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</si>
  <si>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</si>
  <si>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</si>
  <si>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</si>
  <si>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</si>
  <si>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</si>
  <si>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</si>
  <si>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</si>
  <si>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</si>
  <si>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</si>
  <si>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</si>
  <si>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</si>
  <si>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</si>
  <si>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</si>
  <si>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</si>
  <si>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</si>
  <si>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</si>
  <si>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</si>
  <si>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</si>
  <si>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</si>
  <si>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</si>
  <si>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</si>
  <si>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</si>
  <si>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</si>
  <si>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</si>
  <si>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</si>
  <si>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</si>
  <si>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</si>
  <si>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</si>
  <si>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</si>
  <si>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</si>
  <si>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</si>
  <si>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</si>
  <si>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</si>
  <si>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</si>
  <si>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</si>
  <si>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</si>
  <si>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</si>
  <si>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</si>
  <si>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</si>
  <si>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</si>
  <si>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</si>
  <si>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</si>
  <si>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</si>
  <si>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</si>
  <si>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</si>
  <si>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</si>
  <si>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</si>
  <si>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</si>
  <si>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</si>
  <si>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</si>
  <si>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</si>
  <si>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</si>
  <si>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</si>
  <si>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</si>
  <si>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</si>
  <si>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</si>
  <si>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</si>
  <si>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</si>
  <si>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</si>
  <si>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</si>
  <si>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</si>
  <si>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</si>
  <si>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Valle de Santiago, Gto.
Estado Analítico del Ejercicio del Presupuesto de Egresos
Clasificación por Objeto del Gasto (Capítulo y Concepto)
Del 1 de Enero al 31 de Diciembre de 2025
(Cifras en Pesos)</t>
  </si>
  <si>
    <t>Sistema para el Desarrollo Integral de la Familia del Municipio de Valle de Santiago, Gto.
Estado Analítico del Ejercicio del Presupuesto de Egresos
Clasificación Económica (por Tipo de Gasto)
Del 1 de Enero al 31 de Diciembre de 2025
(Cifras en Pesos)</t>
  </si>
  <si>
    <t>31120M42D010000 DIRECCION GENERAL</t>
  </si>
  <si>
    <t>31120M42D020000 COORDINACION ADMVA Y FIN</t>
  </si>
  <si>
    <t>31120M42D030000 UNIDAD ADMVA ATENCION Y</t>
  </si>
  <si>
    <t>31120M42D060100 CONSULTORIO MEDICO</t>
  </si>
  <si>
    <t>31120M42D060200 REHABILITACION</t>
  </si>
  <si>
    <t>31120M42D070000 COORD DE TRABAJO SOCIAL</t>
  </si>
  <si>
    <t>31120M42D080000 COORD DE ASISTENCIA ALIM</t>
  </si>
  <si>
    <t>31120M42D090000 COORD DE DESARROLLO COMU</t>
  </si>
  <si>
    <t>31120M42D100000 COORD DE ADULTOS MAYORES</t>
  </si>
  <si>
    <t>31120M42D110000 COORD ATENCION A NIÑAS N</t>
  </si>
  <si>
    <t>31120M42D120000 CENTRO INFANTIL COMUNITA</t>
  </si>
  <si>
    <t>31120M42D130000 COORD DE PREVENCION DE R</t>
  </si>
  <si>
    <t>31120M42D140000 COORD DE COMUNICACION SO</t>
  </si>
  <si>
    <t>Sistema para el Desarrollo Integral de la Familia del Municipio de Valle de Santiago, Gto.
Estado Analítico del Ejercicio del Presupuesto de Egresos
Clasificación Administrativa
Del 1 de Enero al 31 de Diciembre de 2025
(Cifras en Pesos)</t>
  </si>
  <si>
    <t>Sistema para el Desarrollo Integral de la Familia del Municipio de Valle de Santiago, Gto.
Estado Analítico del Ejercicio del Presupuesto de Egresos
Clasificación Funcional (Finalidad y Función)
Del 1 de Enero al 31 de Diciembre de 2025
(Cifras en Pesos)</t>
  </si>
  <si>
    <t>AZALIA ILEANA DELGADO MEDINA</t>
  </si>
  <si>
    <t>DIRECTORA GENERAL DEL SMDIF</t>
  </si>
  <si>
    <t>ANDRES MOSQUEDA JUAREZ</t>
  </si>
  <si>
    <t xml:space="preserve">CONTADOR DEL SMDIF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</si>
</sst>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2" borderId="8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1" xfId="0" applyFont="1" applyBorder="1"/>
    <xf numFmtId="0" fontId="6" fillId="0" borderId="10" xfId="0" applyFont="1" applyBorder="1"/>
    <xf numFmtId="0" fontId="2" fillId="0" borderId="13" xfId="0" applyFont="1" applyBorder="1"/>
    <xf numFmtId="0" fontId="6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opLeftCell="A23" workbookViewId="0">
      <selection sqref="A1:G6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143</v>
      </c>
      <c r="B1" s="18"/>
      <c r="C1" s="18"/>
      <c r="D1" s="18"/>
      <c r="E1" s="18"/>
      <c r="F1" s="18"/>
      <c r="G1" s="19"/>
    </row>
    <row r="2" spans="1:7" x14ac:dyDescent="0.2">
      <c r="A2" s="27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29"/>
      <c r="B4" s="3"/>
      <c r="C4" s="3"/>
      <c r="D4" s="3"/>
      <c r="E4" s="3"/>
      <c r="F4" s="3"/>
      <c r="G4" s="3"/>
    </row>
    <row r="5" spans="1:7" x14ac:dyDescent="0.2">
      <c r="A5" s="30" t="s">
        <v>130</v>
      </c>
      <c r="B5" s="9">
        <v>1056262.79</v>
      </c>
      <c r="C5" s="9">
        <v>2592417.4</v>
      </c>
      <c r="D5" s="9">
        <f>B5+C5</f>
        <v>3648680.19</v>
      </c>
      <c r="E5" s="9">
        <v>3399723.17</v>
      </c>
      <c r="F5" s="9">
        <v>3399723.17</v>
      </c>
      <c r="G5" s="9">
        <f>D5-E5</f>
        <v>248957.02000000002</v>
      </c>
    </row>
    <row r="6" spans="1:7" x14ac:dyDescent="0.2">
      <c r="A6" s="30" t="s">
        <v>131</v>
      </c>
      <c r="B6" s="9">
        <v>4825339.99</v>
      </c>
      <c r="C6" s="9">
        <v>2387030.85</v>
      </c>
      <c r="D6" s="9">
        <f t="shared" ref="D6:D11" si="0">B6+C6</f>
        <v>7212370.8399999999</v>
      </c>
      <c r="E6" s="9">
        <v>6088927.9100000001</v>
      </c>
      <c r="F6" s="9">
        <v>6088927.9100000001</v>
      </c>
      <c r="G6" s="9">
        <f t="shared" ref="G6:G11" si="1">D6-E6</f>
        <v>1123442.9299999997</v>
      </c>
    </row>
    <row r="7" spans="1:7" x14ac:dyDescent="0.2">
      <c r="A7" s="30" t="s">
        <v>132</v>
      </c>
      <c r="B7" s="9">
        <v>536902.68999999994</v>
      </c>
      <c r="C7" s="9">
        <v>35633.300000000003</v>
      </c>
      <c r="D7" s="9">
        <f t="shared" si="0"/>
        <v>572535.99</v>
      </c>
      <c r="E7" s="9">
        <v>341260.69</v>
      </c>
      <c r="F7" s="9">
        <v>341260.69</v>
      </c>
      <c r="G7" s="9">
        <f t="shared" si="1"/>
        <v>231275.3</v>
      </c>
    </row>
    <row r="8" spans="1:7" x14ac:dyDescent="0.2">
      <c r="A8" s="30" t="s">
        <v>133</v>
      </c>
      <c r="B8" s="9">
        <v>273414.95</v>
      </c>
      <c r="C8" s="9">
        <v>-258148.51</v>
      </c>
      <c r="D8" s="9">
        <f t="shared" si="0"/>
        <v>15266.440000000002</v>
      </c>
      <c r="E8" s="9">
        <v>936</v>
      </c>
      <c r="F8" s="9">
        <v>936</v>
      </c>
      <c r="G8" s="9">
        <f t="shared" si="1"/>
        <v>14330.440000000002</v>
      </c>
    </row>
    <row r="9" spans="1:7" x14ac:dyDescent="0.2">
      <c r="A9" s="30" t="s">
        <v>134</v>
      </c>
      <c r="B9" s="9">
        <v>901920.85</v>
      </c>
      <c r="C9" s="9">
        <v>45165.48</v>
      </c>
      <c r="D9" s="9">
        <f t="shared" si="0"/>
        <v>947086.33</v>
      </c>
      <c r="E9" s="9">
        <v>875221</v>
      </c>
      <c r="F9" s="9">
        <v>875221</v>
      </c>
      <c r="G9" s="9">
        <f t="shared" si="1"/>
        <v>71865.329999999958</v>
      </c>
    </row>
    <row r="10" spans="1:7" x14ac:dyDescent="0.2">
      <c r="A10" s="30" t="s">
        <v>135</v>
      </c>
      <c r="B10" s="9">
        <v>2855084.7</v>
      </c>
      <c r="C10" s="9">
        <v>848988.89</v>
      </c>
      <c r="D10" s="9">
        <f t="shared" si="0"/>
        <v>3704073.5900000003</v>
      </c>
      <c r="E10" s="9">
        <v>3620221.9</v>
      </c>
      <c r="F10" s="9">
        <v>3620221.9</v>
      </c>
      <c r="G10" s="9">
        <f t="shared" si="1"/>
        <v>83851.69000000041</v>
      </c>
    </row>
    <row r="11" spans="1:7" x14ac:dyDescent="0.2">
      <c r="A11" s="30" t="s">
        <v>136</v>
      </c>
      <c r="B11" s="9">
        <v>1064337.44</v>
      </c>
      <c r="C11" s="9">
        <v>1760708.97</v>
      </c>
      <c r="D11" s="9">
        <f t="shared" si="0"/>
        <v>2825046.41</v>
      </c>
      <c r="E11" s="9">
        <v>1582247.21</v>
      </c>
      <c r="F11" s="9">
        <v>1582247.21</v>
      </c>
      <c r="G11" s="9">
        <f t="shared" si="1"/>
        <v>1242799.2000000002</v>
      </c>
    </row>
    <row r="12" spans="1:7" x14ac:dyDescent="0.2">
      <c r="A12" s="30" t="s">
        <v>137</v>
      </c>
      <c r="B12" s="9">
        <v>812741.89</v>
      </c>
      <c r="C12" s="9">
        <v>34764.839999999997</v>
      </c>
      <c r="D12" s="9">
        <f t="shared" ref="D12" si="2">B12+C12</f>
        <v>847506.73</v>
      </c>
      <c r="E12" s="9">
        <v>804707.01</v>
      </c>
      <c r="F12" s="9">
        <v>804707.01</v>
      </c>
      <c r="G12" s="9">
        <f t="shared" ref="G12" si="3">D12-E12</f>
        <v>42799.719999999972</v>
      </c>
    </row>
    <row r="13" spans="1:7" x14ac:dyDescent="0.2">
      <c r="A13" s="30" t="s">
        <v>138</v>
      </c>
      <c r="B13" s="9">
        <v>829556.2</v>
      </c>
      <c r="C13" s="9">
        <v>144978.01</v>
      </c>
      <c r="D13" s="9">
        <f t="shared" ref="D13" si="4">B13+C13</f>
        <v>974534.21</v>
      </c>
      <c r="E13" s="9">
        <v>891209.81</v>
      </c>
      <c r="F13" s="9">
        <v>891209.81</v>
      </c>
      <c r="G13" s="9">
        <f t="shared" ref="G13" si="5">D13-E13</f>
        <v>83324.399999999907</v>
      </c>
    </row>
    <row r="14" spans="1:7" x14ac:dyDescent="0.2">
      <c r="A14" s="30" t="s">
        <v>139</v>
      </c>
      <c r="B14" s="9">
        <v>1103213.27</v>
      </c>
      <c r="C14" s="9">
        <v>87109.21</v>
      </c>
      <c r="D14" s="9">
        <f t="shared" ref="D14" si="6">B14+C14</f>
        <v>1190322.48</v>
      </c>
      <c r="E14" s="9">
        <v>987904.15</v>
      </c>
      <c r="F14" s="9">
        <v>987904.15</v>
      </c>
      <c r="G14" s="9">
        <f t="shared" ref="G14" si="7">D14-E14</f>
        <v>202418.32999999996</v>
      </c>
    </row>
    <row r="15" spans="1:7" x14ac:dyDescent="0.2">
      <c r="A15" s="30" t="s">
        <v>140</v>
      </c>
      <c r="B15" s="9">
        <v>966643.38</v>
      </c>
      <c r="C15" s="9">
        <v>254574.03</v>
      </c>
      <c r="D15" s="9">
        <f t="shared" ref="D15" si="8">B15+C15</f>
        <v>1221217.4099999999</v>
      </c>
      <c r="E15" s="9">
        <v>1124928.1399999999</v>
      </c>
      <c r="F15" s="9">
        <v>1124928.1399999999</v>
      </c>
      <c r="G15" s="9">
        <f t="shared" ref="G15" si="9">D15-E15</f>
        <v>96289.270000000019</v>
      </c>
    </row>
    <row r="16" spans="1:7" x14ac:dyDescent="0.2">
      <c r="A16" s="30" t="s">
        <v>141</v>
      </c>
      <c r="B16" s="9">
        <v>530741.31999999995</v>
      </c>
      <c r="C16" s="9">
        <v>36150.39</v>
      </c>
      <c r="D16" s="9">
        <f t="shared" ref="D16" si="10">B16+C16</f>
        <v>566891.71</v>
      </c>
      <c r="E16" s="9">
        <v>536499.56000000006</v>
      </c>
      <c r="F16" s="9">
        <v>536499.56000000006</v>
      </c>
      <c r="G16" s="9">
        <f t="shared" ref="G16" si="11">D16-E16</f>
        <v>30392.149999999907</v>
      </c>
    </row>
    <row r="17" spans="1:7" x14ac:dyDescent="0.2">
      <c r="A17" s="30" t="s">
        <v>142</v>
      </c>
      <c r="B17" s="9">
        <v>195956.57</v>
      </c>
      <c r="C17" s="9">
        <v>113538.66</v>
      </c>
      <c r="D17" s="9">
        <f t="shared" ref="D17" si="12">B17+C17</f>
        <v>309495.23</v>
      </c>
      <c r="E17" s="9">
        <v>278272.99</v>
      </c>
      <c r="F17" s="9">
        <v>278272.99</v>
      </c>
      <c r="G17" s="9">
        <f t="shared" ref="G17" si="13">D17-E17</f>
        <v>31222.239999999991</v>
      </c>
    </row>
    <row r="18" spans="1:7" x14ac:dyDescent="0.2">
      <c r="A18" s="30"/>
      <c r="B18" s="9">
        <v>0</v>
      </c>
      <c r="C18" s="9">
        <v>0</v>
      </c>
      <c r="D18" s="9">
        <f t="shared" ref="D18:D19" si="14">B18+C18</f>
        <v>0</v>
      </c>
      <c r="E18" s="9">
        <v>0</v>
      </c>
      <c r="F18" s="9">
        <v>0</v>
      </c>
      <c r="G18" s="9">
        <f t="shared" ref="G18:G19" si="15">D18-E18</f>
        <v>0</v>
      </c>
    </row>
    <row r="19" spans="1:7" x14ac:dyDescent="0.2">
      <c r="A19" s="30"/>
      <c r="B19" s="9">
        <v>0</v>
      </c>
      <c r="C19" s="9">
        <v>0</v>
      </c>
      <c r="D19" s="9">
        <f t="shared" si="14"/>
        <v>0</v>
      </c>
      <c r="E19" s="9">
        <v>0</v>
      </c>
      <c r="F19" s="9">
        <v>0</v>
      </c>
      <c r="G19" s="9">
        <f t="shared" si="15"/>
        <v>0</v>
      </c>
    </row>
    <row r="20" spans="1:7" x14ac:dyDescent="0.2">
      <c r="A20" s="31" t="s">
        <v>122</v>
      </c>
      <c r="B20" s="10">
        <f t="shared" ref="B20:G20" si="16">SUM(B5:B19)</f>
        <v>15952116.040000001</v>
      </c>
      <c r="C20" s="10">
        <f t="shared" si="16"/>
        <v>8082911.5199999996</v>
      </c>
      <c r="D20" s="10">
        <f t="shared" si="16"/>
        <v>24035027.560000002</v>
      </c>
      <c r="E20" s="10">
        <f t="shared" si="16"/>
        <v>20532059.539999995</v>
      </c>
      <c r="F20" s="10">
        <f t="shared" si="16"/>
        <v>20532059.539999995</v>
      </c>
      <c r="G20" s="10">
        <f t="shared" si="16"/>
        <v>3502968.0199999996</v>
      </c>
    </row>
    <row r="22" spans="1:7" ht="55.35" customHeight="1" x14ac:dyDescent="0.2">
      <c r="A22" s="17" t="s">
        <v>143</v>
      </c>
      <c r="B22" s="18"/>
      <c r="C22" s="18"/>
      <c r="D22" s="18"/>
      <c r="E22" s="18"/>
      <c r="F22" s="18"/>
      <c r="G22" s="19"/>
    </row>
    <row r="23" spans="1:7" x14ac:dyDescent="0.2">
      <c r="A23" s="27"/>
      <c r="B23" s="20" t="s">
        <v>56</v>
      </c>
      <c r="C23" s="21"/>
      <c r="D23" s="21"/>
      <c r="E23" s="21"/>
      <c r="F23" s="22"/>
      <c r="G23" s="15" t="s">
        <v>55</v>
      </c>
    </row>
    <row r="24" spans="1:7" ht="22.5" x14ac:dyDescent="0.2">
      <c r="A24" s="28" t="s">
        <v>50</v>
      </c>
      <c r="B24" s="2" t="s">
        <v>51</v>
      </c>
      <c r="C24" s="2" t="s">
        <v>114</v>
      </c>
      <c r="D24" s="2" t="s">
        <v>52</v>
      </c>
      <c r="E24" s="2" t="s">
        <v>53</v>
      </c>
      <c r="F24" s="2" t="s">
        <v>54</v>
      </c>
      <c r="G24" s="16"/>
    </row>
    <row r="25" spans="1:7" x14ac:dyDescent="0.2">
      <c r="A25" s="32"/>
      <c r="B25" s="8"/>
      <c r="C25" s="8"/>
      <c r="D25" s="8"/>
      <c r="E25" s="8"/>
      <c r="F25" s="8"/>
      <c r="G25" s="8"/>
    </row>
    <row r="26" spans="1:7" x14ac:dyDescent="0.2">
      <c r="A26" s="33" t="s">
        <v>8</v>
      </c>
      <c r="B26" s="9">
        <v>0</v>
      </c>
      <c r="C26" s="9">
        <v>0</v>
      </c>
      <c r="D26" s="9">
        <f>B26+C26</f>
        <v>0</v>
      </c>
      <c r="E26" s="9">
        <v>0</v>
      </c>
      <c r="F26" s="9">
        <v>0</v>
      </c>
      <c r="G26" s="9">
        <f>D26-E26</f>
        <v>0</v>
      </c>
    </row>
    <row r="27" spans="1:7" x14ac:dyDescent="0.2">
      <c r="A27" s="33" t="s">
        <v>9</v>
      </c>
      <c r="B27" s="9">
        <v>0</v>
      </c>
      <c r="C27" s="9">
        <v>0</v>
      </c>
      <c r="D27" s="9">
        <f t="shared" ref="D27:D29" si="17">B27+C27</f>
        <v>0</v>
      </c>
      <c r="E27" s="9">
        <v>0</v>
      </c>
      <c r="F27" s="9">
        <v>0</v>
      </c>
      <c r="G27" s="9">
        <f t="shared" ref="G27:G29" si="18">D27-E27</f>
        <v>0</v>
      </c>
    </row>
    <row r="28" spans="1:7" x14ac:dyDescent="0.2">
      <c r="A28" s="33" t="s">
        <v>10</v>
      </c>
      <c r="B28" s="9">
        <v>0</v>
      </c>
      <c r="C28" s="9">
        <v>0</v>
      </c>
      <c r="D28" s="9">
        <f t="shared" si="17"/>
        <v>0</v>
      </c>
      <c r="E28" s="9">
        <v>0</v>
      </c>
      <c r="F28" s="9">
        <v>0</v>
      </c>
      <c r="G28" s="9">
        <f t="shared" si="18"/>
        <v>0</v>
      </c>
    </row>
    <row r="29" spans="1:7" x14ac:dyDescent="0.2">
      <c r="A29" s="33" t="s">
        <v>123</v>
      </c>
      <c r="B29" s="9">
        <v>0</v>
      </c>
      <c r="C29" s="9">
        <v>0</v>
      </c>
      <c r="D29" s="9">
        <f t="shared" si="17"/>
        <v>0</v>
      </c>
      <c r="E29" s="9">
        <v>0</v>
      </c>
      <c r="F29" s="9">
        <v>0</v>
      </c>
      <c r="G29" s="9">
        <f t="shared" si="18"/>
        <v>0</v>
      </c>
    </row>
    <row r="30" spans="1:7" x14ac:dyDescent="0.2">
      <c r="A30" s="33"/>
      <c r="B30" s="9"/>
      <c r="C30" s="9"/>
      <c r="D30" s="9"/>
      <c r="E30" s="9"/>
      <c r="F30" s="9"/>
      <c r="G30" s="9"/>
    </row>
    <row r="31" spans="1:7" x14ac:dyDescent="0.2">
      <c r="A31" s="34" t="s">
        <v>122</v>
      </c>
      <c r="B31" s="10">
        <f t="shared" ref="B31:G31" si="19">SUM(B26:B29)</f>
        <v>0</v>
      </c>
      <c r="C31" s="10">
        <f t="shared" si="19"/>
        <v>0</v>
      </c>
      <c r="D31" s="10">
        <f t="shared" si="19"/>
        <v>0</v>
      </c>
      <c r="E31" s="10">
        <f t="shared" si="19"/>
        <v>0</v>
      </c>
      <c r="F31" s="10">
        <f t="shared" si="19"/>
        <v>0</v>
      </c>
      <c r="G31" s="10">
        <f t="shared" si="19"/>
        <v>0</v>
      </c>
    </row>
    <row r="34" spans="1:7" ht="59.45" customHeight="1" x14ac:dyDescent="0.2">
      <c r="A34" s="20" t="s">
        <v>143</v>
      </c>
      <c r="B34" s="21"/>
      <c r="C34" s="21"/>
      <c r="D34" s="21"/>
      <c r="E34" s="21"/>
      <c r="F34" s="21"/>
      <c r="G34" s="22"/>
    </row>
    <row r="35" spans="1:7" x14ac:dyDescent="0.2">
      <c r="A35" s="27"/>
      <c r="B35" s="20" t="s">
        <v>56</v>
      </c>
      <c r="C35" s="21"/>
      <c r="D35" s="21"/>
      <c r="E35" s="21"/>
      <c r="F35" s="22"/>
      <c r="G35" s="15" t="s">
        <v>55</v>
      </c>
    </row>
    <row r="36" spans="1:7" ht="22.5" x14ac:dyDescent="0.2">
      <c r="A36" s="28" t="s">
        <v>50</v>
      </c>
      <c r="B36" s="2" t="s">
        <v>51</v>
      </c>
      <c r="C36" s="2" t="s">
        <v>114</v>
      </c>
      <c r="D36" s="2" t="s">
        <v>52</v>
      </c>
      <c r="E36" s="2" t="s">
        <v>53</v>
      </c>
      <c r="F36" s="2" t="s">
        <v>54</v>
      </c>
      <c r="G36" s="16"/>
    </row>
    <row r="37" spans="1:7" x14ac:dyDescent="0.2">
      <c r="A37" s="32"/>
      <c r="B37" s="8"/>
      <c r="C37" s="8"/>
      <c r="D37" s="8"/>
      <c r="E37" s="8"/>
      <c r="F37" s="8"/>
      <c r="G37" s="8"/>
    </row>
    <row r="38" spans="1:7" x14ac:dyDescent="0.2">
      <c r="A38" s="35" t="s">
        <v>12</v>
      </c>
      <c r="B38" s="9">
        <v>0</v>
      </c>
      <c r="C38" s="9">
        <v>0</v>
      </c>
      <c r="D38" s="9">
        <f t="shared" ref="D38:D50" si="20">B38+C38</f>
        <v>0</v>
      </c>
      <c r="E38" s="9">
        <v>0</v>
      </c>
      <c r="F38" s="9">
        <v>0</v>
      </c>
      <c r="G38" s="9">
        <f t="shared" ref="G38:G50" si="21">D38-E38</f>
        <v>0</v>
      </c>
    </row>
    <row r="39" spans="1:7" x14ac:dyDescent="0.2">
      <c r="A39" s="35"/>
      <c r="B39" s="9"/>
      <c r="C39" s="9"/>
      <c r="D39" s="9"/>
      <c r="E39" s="9"/>
      <c r="F39" s="9"/>
      <c r="G39" s="9"/>
    </row>
    <row r="40" spans="1:7" x14ac:dyDescent="0.2">
      <c r="A40" s="35" t="s">
        <v>11</v>
      </c>
      <c r="B40" s="9">
        <v>0</v>
      </c>
      <c r="C40" s="9">
        <v>0</v>
      </c>
      <c r="D40" s="9">
        <f t="shared" si="20"/>
        <v>0</v>
      </c>
      <c r="E40" s="9">
        <v>0</v>
      </c>
      <c r="F40" s="9">
        <v>0</v>
      </c>
      <c r="G40" s="9">
        <f t="shared" si="21"/>
        <v>0</v>
      </c>
    </row>
    <row r="41" spans="1:7" x14ac:dyDescent="0.2">
      <c r="A41" s="35"/>
      <c r="B41" s="9"/>
      <c r="C41" s="9"/>
      <c r="D41" s="9"/>
      <c r="E41" s="9"/>
      <c r="F41" s="9"/>
      <c r="G41" s="9"/>
    </row>
    <row r="42" spans="1:7" x14ac:dyDescent="0.2">
      <c r="A42" s="35" t="s">
        <v>13</v>
      </c>
      <c r="B42" s="9">
        <v>0</v>
      </c>
      <c r="C42" s="9">
        <v>0</v>
      </c>
      <c r="D42" s="9">
        <f t="shared" si="20"/>
        <v>0</v>
      </c>
      <c r="E42" s="9">
        <v>0</v>
      </c>
      <c r="F42" s="9">
        <v>0</v>
      </c>
      <c r="G42" s="9">
        <f t="shared" si="21"/>
        <v>0</v>
      </c>
    </row>
    <row r="43" spans="1:7" x14ac:dyDescent="0.2">
      <c r="A43" s="35"/>
      <c r="B43" s="9"/>
      <c r="C43" s="9"/>
      <c r="D43" s="9"/>
      <c r="E43" s="9"/>
      <c r="F43" s="9"/>
      <c r="G43" s="9"/>
    </row>
    <row r="44" spans="1:7" x14ac:dyDescent="0.2">
      <c r="A44" s="35" t="s">
        <v>25</v>
      </c>
      <c r="B44" s="9">
        <v>0</v>
      </c>
      <c r="C44" s="9">
        <v>0</v>
      </c>
      <c r="D44" s="9">
        <f t="shared" si="20"/>
        <v>0</v>
      </c>
      <c r="E44" s="9">
        <v>0</v>
      </c>
      <c r="F44" s="9">
        <v>0</v>
      </c>
      <c r="G44" s="9">
        <f t="shared" si="21"/>
        <v>0</v>
      </c>
    </row>
    <row r="45" spans="1:7" x14ac:dyDescent="0.2">
      <c r="A45" s="35"/>
      <c r="B45" s="9"/>
      <c r="C45" s="9"/>
      <c r="D45" s="9"/>
      <c r="E45" s="9"/>
      <c r="F45" s="9"/>
      <c r="G45" s="9"/>
    </row>
    <row r="46" spans="1:7" ht="22.5" x14ac:dyDescent="0.2">
      <c r="A46" s="35" t="s">
        <v>26</v>
      </c>
      <c r="B46" s="9">
        <v>0</v>
      </c>
      <c r="C46" s="9">
        <v>0</v>
      </c>
      <c r="D46" s="9">
        <f t="shared" si="20"/>
        <v>0</v>
      </c>
      <c r="E46" s="9">
        <v>0</v>
      </c>
      <c r="F46" s="9">
        <v>0</v>
      </c>
      <c r="G46" s="9">
        <f t="shared" si="21"/>
        <v>0</v>
      </c>
    </row>
    <row r="47" spans="1:7" x14ac:dyDescent="0.2">
      <c r="A47" s="35"/>
      <c r="B47" s="9"/>
      <c r="C47" s="9"/>
      <c r="D47" s="9"/>
      <c r="E47" s="9"/>
      <c r="F47" s="9"/>
      <c r="G47" s="9"/>
    </row>
    <row r="48" spans="1:7" ht="22.5" x14ac:dyDescent="0.2">
      <c r="A48" s="35" t="s">
        <v>124</v>
      </c>
      <c r="B48" s="9">
        <v>0</v>
      </c>
      <c r="C48" s="9">
        <v>0</v>
      </c>
      <c r="D48" s="9">
        <f t="shared" ref="D48" si="22">B48+C48</f>
        <v>0</v>
      </c>
      <c r="E48" s="9">
        <v>0</v>
      </c>
      <c r="F48" s="9">
        <v>0</v>
      </c>
      <c r="G48" s="9">
        <f t="shared" ref="G48" si="23">D48-E48</f>
        <v>0</v>
      </c>
    </row>
    <row r="49" spans="1:7" x14ac:dyDescent="0.2">
      <c r="A49" s="35"/>
      <c r="B49" s="9"/>
      <c r="C49" s="9"/>
      <c r="D49" s="9"/>
      <c r="E49" s="9"/>
      <c r="F49" s="9"/>
      <c r="G49" s="9"/>
    </row>
    <row r="50" spans="1:7" x14ac:dyDescent="0.2">
      <c r="A50" s="35" t="s">
        <v>14</v>
      </c>
      <c r="B50" s="9">
        <v>0</v>
      </c>
      <c r="C50" s="9">
        <v>0</v>
      </c>
      <c r="D50" s="9">
        <f t="shared" si="20"/>
        <v>0</v>
      </c>
      <c r="E50" s="9">
        <v>0</v>
      </c>
      <c r="F50" s="9">
        <v>0</v>
      </c>
      <c r="G50" s="9">
        <f t="shared" si="21"/>
        <v>0</v>
      </c>
    </row>
    <row r="51" spans="1:7" x14ac:dyDescent="0.2">
      <c r="A51" s="35"/>
      <c r="B51" s="9"/>
      <c r="C51" s="9"/>
      <c r="D51" s="9"/>
      <c r="E51" s="9"/>
      <c r="F51" s="9"/>
      <c r="G51" s="9"/>
    </row>
    <row r="52" spans="1:7" x14ac:dyDescent="0.2">
      <c r="A52" s="35" t="s">
        <v>125</v>
      </c>
      <c r="B52" s="9">
        <v>15952116.039999999</v>
      </c>
      <c r="C52" s="9">
        <v>8082911.5199999996</v>
      </c>
      <c r="D52" s="9">
        <f t="shared" ref="D52" si="24">B52+C52</f>
        <v>24035027.559999999</v>
      </c>
      <c r="E52" s="9">
        <v>20532059.539999999</v>
      </c>
      <c r="F52" s="9">
        <v>20532059.539999999</v>
      </c>
      <c r="G52" s="9">
        <f t="shared" ref="G52" si="25">D52-E52</f>
        <v>3502968.0199999996</v>
      </c>
    </row>
    <row r="53" spans="1:7" x14ac:dyDescent="0.2">
      <c r="A53" s="35"/>
      <c r="B53" s="9"/>
      <c r="C53" s="9"/>
      <c r="D53" s="9"/>
      <c r="E53" s="9"/>
      <c r="F53" s="9"/>
      <c r="G53" s="9"/>
    </row>
    <row r="54" spans="1:7" x14ac:dyDescent="0.2">
      <c r="A54" s="34" t="s">
        <v>122</v>
      </c>
      <c r="B54" s="10">
        <f t="shared" ref="B54:G54" si="26">SUM(B38:B52)</f>
        <v>15952116.039999999</v>
      </c>
      <c r="C54" s="10">
        <f t="shared" si="26"/>
        <v>8082911.5199999996</v>
      </c>
      <c r="D54" s="10">
        <f t="shared" si="26"/>
        <v>24035027.559999999</v>
      </c>
      <c r="E54" s="10">
        <f t="shared" si="26"/>
        <v>20532059.539999999</v>
      </c>
      <c r="F54" s="10">
        <f t="shared" si="26"/>
        <v>20532059.539999999</v>
      </c>
      <c r="G54" s="10">
        <f t="shared" si="26"/>
        <v>3502968.0199999996</v>
      </c>
    </row>
    <row r="56" spans="1:7" x14ac:dyDescent="0.2">
      <c r="A56" s="1" t="s">
        <v>115</v>
      </c>
    </row>
    <row r="60" spans="1:7" x14ac:dyDescent="0.2">
      <c r="A60" s="23"/>
      <c r="E60" s="23"/>
      <c r="F60" s="23"/>
      <c r="G60" s="23"/>
    </row>
    <row r="61" spans="1:7" ht="12.75" customHeight="1" x14ac:dyDescent="0.2">
      <c r="A61" s="24" t="s">
        <v>145</v>
      </c>
      <c r="E61" s="26" t="s">
        <v>147</v>
      </c>
      <c r="F61" s="26"/>
      <c r="G61" s="26"/>
    </row>
    <row r="62" spans="1:7" ht="12.75" customHeight="1" x14ac:dyDescent="0.2">
      <c r="A62" s="24" t="s">
        <v>146</v>
      </c>
      <c r="E62" s="25" t="s">
        <v>148</v>
      </c>
      <c r="F62" s="25"/>
      <c r="G62" s="25"/>
    </row>
  </sheetData>
  <sheetProtection formatCells="0" formatColumns="0" formatRows="0" insertRows="0" deleteRows="0" autoFilter="0"/>
  <mergeCells count="11">
    <mergeCell ref="E61:G61"/>
    <mergeCell ref="E62:G62"/>
    <mergeCell ref="G2:G3"/>
    <mergeCell ref="A1:G1"/>
    <mergeCell ref="A22:G22"/>
    <mergeCell ref="G35:G36"/>
    <mergeCell ref="G23:G24"/>
    <mergeCell ref="A34:G34"/>
    <mergeCell ref="B2:F2"/>
    <mergeCell ref="B23:F23"/>
    <mergeCell ref="B35:F35"/>
  </mergeCells>
  <printOptions horizontalCentered="1"/>
  <pageMargins left="0.31496062992125984" right="0.31496062992125984" top="0.74803149606299213" bottom="0.74803149606299213" header="0.31496062992125984" footer="0.31496062992125984"/>
  <pageSetup scale="61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workbookViewId="0">
      <selection activeCell="B43" sqref="B43:B4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129</v>
      </c>
      <c r="B1" s="21"/>
      <c r="C1" s="21"/>
      <c r="D1" s="21"/>
      <c r="E1" s="21"/>
      <c r="F1" s="21"/>
      <c r="G1" s="22"/>
    </row>
    <row r="2" spans="1:7" x14ac:dyDescent="0.2">
      <c r="A2" s="27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32"/>
      <c r="B4" s="8"/>
      <c r="C4" s="8"/>
      <c r="D4" s="8"/>
      <c r="E4" s="8"/>
      <c r="F4" s="8"/>
      <c r="G4" s="8"/>
    </row>
    <row r="5" spans="1:7" x14ac:dyDescent="0.2">
      <c r="A5" s="36" t="s">
        <v>0</v>
      </c>
      <c r="B5" s="9">
        <v>15917796.039999999</v>
      </c>
      <c r="C5" s="9">
        <v>7595197.9100000001</v>
      </c>
      <c r="D5" s="9">
        <f>B5+C5</f>
        <v>23512993.949999999</v>
      </c>
      <c r="E5" s="9">
        <v>20159635.629999999</v>
      </c>
      <c r="F5" s="9">
        <v>20159635.629999999</v>
      </c>
      <c r="G5" s="9">
        <f>D5-E5</f>
        <v>3353358.3200000003</v>
      </c>
    </row>
    <row r="6" spans="1:7" x14ac:dyDescent="0.2">
      <c r="A6" s="36"/>
      <c r="B6" s="9"/>
      <c r="C6" s="9"/>
      <c r="D6" s="9"/>
      <c r="E6" s="9"/>
      <c r="F6" s="9"/>
      <c r="G6" s="9"/>
    </row>
    <row r="7" spans="1:7" x14ac:dyDescent="0.2">
      <c r="A7" s="36" t="s">
        <v>1</v>
      </c>
      <c r="B7" s="9">
        <v>34320</v>
      </c>
      <c r="C7" s="9">
        <v>487713.61</v>
      </c>
      <c r="D7" s="9">
        <f>B7+C7</f>
        <v>522033.61</v>
      </c>
      <c r="E7" s="9">
        <v>372423.91</v>
      </c>
      <c r="F7" s="9">
        <v>372423.91</v>
      </c>
      <c r="G7" s="9">
        <f>D7-E7</f>
        <v>149609.70000000001</v>
      </c>
    </row>
    <row r="8" spans="1:7" x14ac:dyDescent="0.2">
      <c r="A8" s="36"/>
      <c r="B8" s="9"/>
      <c r="C8" s="9"/>
      <c r="D8" s="9"/>
      <c r="E8" s="9"/>
      <c r="F8" s="9"/>
      <c r="G8" s="9"/>
    </row>
    <row r="9" spans="1:7" x14ac:dyDescent="0.2">
      <c r="A9" s="36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36"/>
      <c r="B10" s="9"/>
      <c r="C10" s="9"/>
      <c r="D10" s="9"/>
      <c r="E10" s="9"/>
      <c r="F10" s="9"/>
      <c r="G10" s="9"/>
    </row>
    <row r="11" spans="1:7" x14ac:dyDescent="0.2">
      <c r="A11" s="36" t="s">
        <v>39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36"/>
      <c r="B12" s="9"/>
      <c r="C12" s="9"/>
      <c r="D12" s="9"/>
      <c r="E12" s="9"/>
      <c r="F12" s="9"/>
      <c r="G12" s="9"/>
    </row>
    <row r="13" spans="1:7" x14ac:dyDescent="0.2">
      <c r="A13" s="37" t="s">
        <v>36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38"/>
      <c r="B14" s="11"/>
      <c r="C14" s="11"/>
      <c r="D14" s="11"/>
      <c r="E14" s="11"/>
      <c r="F14" s="11"/>
      <c r="G14" s="11"/>
    </row>
    <row r="15" spans="1:7" x14ac:dyDescent="0.2">
      <c r="A15" s="39" t="s">
        <v>122</v>
      </c>
      <c r="B15" s="12">
        <f t="shared" ref="B15:G15" si="0">SUM(B5+B7+B9+B11+B13)</f>
        <v>15952116.039999999</v>
      </c>
      <c r="C15" s="12">
        <f t="shared" si="0"/>
        <v>8082911.5200000005</v>
      </c>
      <c r="D15" s="12">
        <f t="shared" si="0"/>
        <v>24035027.559999999</v>
      </c>
      <c r="E15" s="12">
        <f t="shared" si="0"/>
        <v>20532059.539999999</v>
      </c>
      <c r="F15" s="12">
        <f t="shared" si="0"/>
        <v>20532059.539999999</v>
      </c>
      <c r="G15" s="12">
        <f t="shared" si="0"/>
        <v>3502968.0200000005</v>
      </c>
    </row>
    <row r="18" spans="1:7" x14ac:dyDescent="0.2">
      <c r="A18" s="1" t="s">
        <v>115</v>
      </c>
    </row>
    <row r="23" spans="1:7" x14ac:dyDescent="0.2">
      <c r="A23" s="23"/>
      <c r="E23" s="23"/>
      <c r="F23" s="23"/>
      <c r="G23" s="23"/>
    </row>
    <row r="24" spans="1:7" ht="12.75" customHeight="1" x14ac:dyDescent="0.2">
      <c r="A24" s="24" t="s">
        <v>145</v>
      </c>
      <c r="E24" s="26" t="s">
        <v>147</v>
      </c>
      <c r="F24" s="26"/>
      <c r="G24" s="26"/>
    </row>
    <row r="25" spans="1:7" ht="12.75" customHeight="1" x14ac:dyDescent="0.2">
      <c r="A25" s="24" t="s">
        <v>146</v>
      </c>
      <c r="E25" s="25" t="s">
        <v>148</v>
      </c>
      <c r="F25" s="25"/>
      <c r="G25" s="25"/>
    </row>
  </sheetData>
  <sheetProtection formatCells="0" formatColumns="0" formatRows="0" autoFilter="0"/>
  <mergeCells count="5">
    <mergeCell ref="G2:G3"/>
    <mergeCell ref="A1:G1"/>
    <mergeCell ref="B2:F2"/>
    <mergeCell ref="E24:G24"/>
    <mergeCell ref="E25:G25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workbookViewId="0">
      <selection sqref="A1:G76"/>
    </sheetView>
  </sheetViews>
  <sheetFormatPr baseColWidth="10" defaultColWidth="12" defaultRowHeight="11.25" x14ac:dyDescent="0.2"/>
  <cols>
    <col min="1" max="1" width="62.83203125" style="1" customWidth="1"/>
    <col min="2" max="2" width="15.83203125" style="1" customWidth="1"/>
    <col min="3" max="3" width="14.33203125" style="1" customWidth="1"/>
    <col min="4" max="5" width="15" style="1" customWidth="1"/>
    <col min="6" max="6" width="14.33203125" style="1" customWidth="1"/>
    <col min="7" max="7" width="14.5" style="1" customWidth="1"/>
    <col min="8" max="16384" width="12" style="1"/>
  </cols>
  <sheetData>
    <row r="1" spans="1:8" ht="60.6" customHeight="1" x14ac:dyDescent="0.2">
      <c r="A1" s="20" t="s">
        <v>128</v>
      </c>
      <c r="B1" s="21"/>
      <c r="C1" s="21"/>
      <c r="D1" s="21"/>
      <c r="E1" s="21"/>
      <c r="F1" s="21"/>
      <c r="G1" s="22"/>
    </row>
    <row r="2" spans="1:8" x14ac:dyDescent="0.2">
      <c r="A2" s="27"/>
      <c r="B2" s="20" t="s">
        <v>56</v>
      </c>
      <c r="C2" s="21"/>
      <c r="D2" s="21"/>
      <c r="E2" s="21"/>
      <c r="F2" s="22"/>
      <c r="G2" s="15" t="s">
        <v>55</v>
      </c>
    </row>
    <row r="3" spans="1:8" ht="24.95" customHeight="1" x14ac:dyDescent="0.2">
      <c r="A3" s="2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8" x14ac:dyDescent="0.2">
      <c r="A4" s="6" t="s">
        <v>57</v>
      </c>
      <c r="B4" s="13">
        <f>SUM(B5:B11)</f>
        <v>11629341.82</v>
      </c>
      <c r="C4" s="13">
        <f>SUM(C5:C11)</f>
        <v>2015038.8199999998</v>
      </c>
      <c r="D4" s="13">
        <f>B4+C4</f>
        <v>13644380.640000001</v>
      </c>
      <c r="E4" s="13">
        <f>SUM(E5:E11)</f>
        <v>12030775.180000002</v>
      </c>
      <c r="F4" s="13">
        <f>SUM(F5:F11)</f>
        <v>12030775.180000002</v>
      </c>
      <c r="G4" s="13">
        <f>D4-E4</f>
        <v>1613605.459999999</v>
      </c>
    </row>
    <row r="5" spans="1:8" x14ac:dyDescent="0.2">
      <c r="A5" s="40" t="s">
        <v>61</v>
      </c>
      <c r="B5" s="9">
        <v>8617312.6600000001</v>
      </c>
      <c r="C5" s="9">
        <v>472907.17</v>
      </c>
      <c r="D5" s="9">
        <f t="shared" ref="D5:D68" si="0">B5+C5</f>
        <v>9090219.8300000001</v>
      </c>
      <c r="E5" s="9">
        <v>8459783.6600000001</v>
      </c>
      <c r="F5" s="9">
        <v>8459783.6600000001</v>
      </c>
      <c r="G5" s="9">
        <f t="shared" ref="G5:G68" si="1">D5-E5</f>
        <v>630436.16999999993</v>
      </c>
      <c r="H5" s="5">
        <v>1100</v>
      </c>
    </row>
    <row r="6" spans="1:8" x14ac:dyDescent="0.2">
      <c r="A6" s="40" t="s">
        <v>62</v>
      </c>
      <c r="B6" s="9">
        <v>78886.080000000002</v>
      </c>
      <c r="C6" s="9">
        <v>1600.46</v>
      </c>
      <c r="D6" s="9">
        <f t="shared" si="0"/>
        <v>80486.540000000008</v>
      </c>
      <c r="E6" s="9">
        <v>56672.88</v>
      </c>
      <c r="F6" s="9">
        <v>56672.88</v>
      </c>
      <c r="G6" s="9">
        <f t="shared" si="1"/>
        <v>23813.660000000011</v>
      </c>
      <c r="H6" s="5">
        <v>1200</v>
      </c>
    </row>
    <row r="7" spans="1:8" x14ac:dyDescent="0.2">
      <c r="A7" s="40" t="s">
        <v>63</v>
      </c>
      <c r="B7" s="9">
        <v>1757640.91</v>
      </c>
      <c r="C7" s="9">
        <v>1032706.04</v>
      </c>
      <c r="D7" s="9">
        <f t="shared" si="0"/>
        <v>2790346.95</v>
      </c>
      <c r="E7" s="9">
        <v>2092277.75</v>
      </c>
      <c r="F7" s="9">
        <v>2092277.75</v>
      </c>
      <c r="G7" s="9">
        <f t="shared" si="1"/>
        <v>698069.20000000019</v>
      </c>
      <c r="H7" s="5">
        <v>1300</v>
      </c>
    </row>
    <row r="8" spans="1:8" x14ac:dyDescent="0.2">
      <c r="A8" s="40" t="s">
        <v>33</v>
      </c>
      <c r="B8" s="9">
        <v>0</v>
      </c>
      <c r="C8" s="9">
        <v>0</v>
      </c>
      <c r="D8" s="9">
        <f t="shared" si="0"/>
        <v>0</v>
      </c>
      <c r="E8" s="9">
        <v>0</v>
      </c>
      <c r="F8" s="9">
        <v>0</v>
      </c>
      <c r="G8" s="9">
        <f t="shared" si="1"/>
        <v>0</v>
      </c>
      <c r="H8" s="5">
        <v>1400</v>
      </c>
    </row>
    <row r="9" spans="1:8" x14ac:dyDescent="0.2">
      <c r="A9" s="40" t="s">
        <v>64</v>
      </c>
      <c r="B9" s="9">
        <v>1175502.17</v>
      </c>
      <c r="C9" s="9">
        <v>507825.15</v>
      </c>
      <c r="D9" s="9">
        <f t="shared" si="0"/>
        <v>1683327.3199999998</v>
      </c>
      <c r="E9" s="9">
        <v>1422040.89</v>
      </c>
      <c r="F9" s="9">
        <v>1422040.89</v>
      </c>
      <c r="G9" s="9">
        <f t="shared" si="1"/>
        <v>261286.42999999993</v>
      </c>
      <c r="H9" s="5">
        <v>1500</v>
      </c>
    </row>
    <row r="10" spans="1:8" x14ac:dyDescent="0.2">
      <c r="A10" s="40" t="s">
        <v>34</v>
      </c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  <c r="H10" s="5">
        <v>1600</v>
      </c>
    </row>
    <row r="11" spans="1:8" x14ac:dyDescent="0.2">
      <c r="A11" s="40" t="s">
        <v>65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  <c r="H11" s="5">
        <v>1700</v>
      </c>
    </row>
    <row r="12" spans="1:8" x14ac:dyDescent="0.2">
      <c r="A12" s="6" t="s">
        <v>117</v>
      </c>
      <c r="B12" s="14">
        <f>SUM(B13:B21)</f>
        <v>1653416.96</v>
      </c>
      <c r="C12" s="14">
        <f>SUM(C13:C21)</f>
        <v>897942.83999999985</v>
      </c>
      <c r="D12" s="14">
        <f t="shared" si="0"/>
        <v>2551359.7999999998</v>
      </c>
      <c r="E12" s="14">
        <f>SUM(E13:E21)</f>
        <v>2176846.52</v>
      </c>
      <c r="F12" s="14">
        <f>SUM(F13:F21)</f>
        <v>2176846.52</v>
      </c>
      <c r="G12" s="14">
        <f t="shared" si="1"/>
        <v>374513.2799999998</v>
      </c>
      <c r="H12" s="7">
        <v>0</v>
      </c>
    </row>
    <row r="13" spans="1:8" x14ac:dyDescent="0.2">
      <c r="A13" s="40" t="s">
        <v>66</v>
      </c>
      <c r="B13" s="9">
        <v>378335.36</v>
      </c>
      <c r="C13" s="9">
        <v>94953.52</v>
      </c>
      <c r="D13" s="9">
        <f t="shared" si="0"/>
        <v>473288.88</v>
      </c>
      <c r="E13" s="9">
        <v>395223.82</v>
      </c>
      <c r="F13" s="9">
        <v>395223.82</v>
      </c>
      <c r="G13" s="9">
        <f t="shared" si="1"/>
        <v>78065.06</v>
      </c>
      <c r="H13" s="5">
        <v>2100</v>
      </c>
    </row>
    <row r="14" spans="1:8" x14ac:dyDescent="0.2">
      <c r="A14" s="40" t="s">
        <v>67</v>
      </c>
      <c r="B14" s="9">
        <v>78312</v>
      </c>
      <c r="C14" s="9">
        <v>235976.66</v>
      </c>
      <c r="D14" s="9">
        <f t="shared" si="0"/>
        <v>314288.66000000003</v>
      </c>
      <c r="E14" s="9">
        <v>267256.94</v>
      </c>
      <c r="F14" s="9">
        <v>267256.94</v>
      </c>
      <c r="G14" s="9">
        <f t="shared" si="1"/>
        <v>47031.72000000003</v>
      </c>
      <c r="H14" s="5">
        <v>2200</v>
      </c>
    </row>
    <row r="15" spans="1:8" x14ac:dyDescent="0.2">
      <c r="A15" s="40" t="s">
        <v>68</v>
      </c>
      <c r="B15" s="9">
        <v>0</v>
      </c>
      <c r="C15" s="9">
        <v>0</v>
      </c>
      <c r="D15" s="9">
        <f t="shared" si="0"/>
        <v>0</v>
      </c>
      <c r="E15" s="9">
        <v>0</v>
      </c>
      <c r="F15" s="9">
        <v>0</v>
      </c>
      <c r="G15" s="9">
        <f t="shared" si="1"/>
        <v>0</v>
      </c>
      <c r="H15" s="5">
        <v>2300</v>
      </c>
    </row>
    <row r="16" spans="1:8" x14ac:dyDescent="0.2">
      <c r="A16" s="40" t="s">
        <v>69</v>
      </c>
      <c r="B16" s="9">
        <v>113568</v>
      </c>
      <c r="C16" s="9">
        <v>194957.24</v>
      </c>
      <c r="D16" s="9">
        <f t="shared" si="0"/>
        <v>308525.24</v>
      </c>
      <c r="E16" s="9">
        <v>303701.49</v>
      </c>
      <c r="F16" s="9">
        <v>303701.49</v>
      </c>
      <c r="G16" s="9">
        <f t="shared" si="1"/>
        <v>4823.75</v>
      </c>
      <c r="H16" s="5">
        <v>2400</v>
      </c>
    </row>
    <row r="17" spans="1:8" x14ac:dyDescent="0.2">
      <c r="A17" s="40" t="s">
        <v>70</v>
      </c>
      <c r="B17" s="9">
        <v>132038.39999999999</v>
      </c>
      <c r="C17" s="9">
        <v>-22920.15</v>
      </c>
      <c r="D17" s="9">
        <f t="shared" si="0"/>
        <v>109118.25</v>
      </c>
      <c r="E17" s="9">
        <v>86887.54</v>
      </c>
      <c r="F17" s="9">
        <v>86887.54</v>
      </c>
      <c r="G17" s="9">
        <f t="shared" si="1"/>
        <v>22230.710000000006</v>
      </c>
      <c r="H17" s="5">
        <v>2500</v>
      </c>
    </row>
    <row r="18" spans="1:8" x14ac:dyDescent="0.2">
      <c r="A18" s="40" t="s">
        <v>71</v>
      </c>
      <c r="B18" s="9">
        <v>716788.8</v>
      </c>
      <c r="C18" s="9">
        <v>-81054.69</v>
      </c>
      <c r="D18" s="9">
        <f t="shared" si="0"/>
        <v>635734.1100000001</v>
      </c>
      <c r="E18" s="9">
        <v>504414.91</v>
      </c>
      <c r="F18" s="9">
        <v>504414.91</v>
      </c>
      <c r="G18" s="9">
        <f t="shared" si="1"/>
        <v>131319.20000000013</v>
      </c>
      <c r="H18" s="5">
        <v>2600</v>
      </c>
    </row>
    <row r="19" spans="1:8" x14ac:dyDescent="0.2">
      <c r="A19" s="40" t="s">
        <v>72</v>
      </c>
      <c r="B19" s="9">
        <v>71448</v>
      </c>
      <c r="C19" s="9">
        <v>209137.92000000001</v>
      </c>
      <c r="D19" s="9">
        <f t="shared" si="0"/>
        <v>280585.92000000004</v>
      </c>
      <c r="E19" s="9">
        <v>277583.01</v>
      </c>
      <c r="F19" s="9">
        <v>277583.01</v>
      </c>
      <c r="G19" s="9">
        <f t="shared" si="1"/>
        <v>3002.9100000000326</v>
      </c>
      <c r="H19" s="5">
        <v>2700</v>
      </c>
    </row>
    <row r="20" spans="1:8" x14ac:dyDescent="0.2">
      <c r="A20" s="40" t="s">
        <v>73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  <c r="H20" s="5">
        <v>2800</v>
      </c>
    </row>
    <row r="21" spans="1:8" x14ac:dyDescent="0.2">
      <c r="A21" s="40" t="s">
        <v>74</v>
      </c>
      <c r="B21" s="9">
        <v>162926.39999999999</v>
      </c>
      <c r="C21" s="9">
        <v>266892.34000000003</v>
      </c>
      <c r="D21" s="9">
        <f t="shared" si="0"/>
        <v>429818.74</v>
      </c>
      <c r="E21" s="9">
        <v>341778.81</v>
      </c>
      <c r="F21" s="9">
        <v>341778.81</v>
      </c>
      <c r="G21" s="9">
        <f t="shared" si="1"/>
        <v>88039.93</v>
      </c>
      <c r="H21" s="5">
        <v>2900</v>
      </c>
    </row>
    <row r="22" spans="1:8" x14ac:dyDescent="0.2">
      <c r="A22" s="6" t="s">
        <v>58</v>
      </c>
      <c r="B22" s="14">
        <f>SUM(B23:B31)</f>
        <v>1107871.97</v>
      </c>
      <c r="C22" s="14">
        <f>SUM(C23:C31)</f>
        <v>2488646.66</v>
      </c>
      <c r="D22" s="14">
        <f t="shared" si="0"/>
        <v>3596518.63</v>
      </c>
      <c r="E22" s="14">
        <f>SUM(E23:E31)</f>
        <v>3378409.3600000003</v>
      </c>
      <c r="F22" s="14">
        <f>SUM(F23:F31)</f>
        <v>3378409.3600000003</v>
      </c>
      <c r="G22" s="14">
        <f t="shared" si="1"/>
        <v>218109.26999999955</v>
      </c>
      <c r="H22" s="7">
        <v>0</v>
      </c>
    </row>
    <row r="23" spans="1:8" x14ac:dyDescent="0.2">
      <c r="A23" s="40" t="s">
        <v>75</v>
      </c>
      <c r="B23" s="9">
        <v>135046.07999999999</v>
      </c>
      <c r="C23" s="9">
        <v>59760</v>
      </c>
      <c r="D23" s="9">
        <f t="shared" si="0"/>
        <v>194806.08</v>
      </c>
      <c r="E23" s="9">
        <v>165027.82</v>
      </c>
      <c r="F23" s="9">
        <v>165027.82</v>
      </c>
      <c r="G23" s="9">
        <f t="shared" si="1"/>
        <v>29778.25999999998</v>
      </c>
      <c r="H23" s="5">
        <v>3100</v>
      </c>
    </row>
    <row r="24" spans="1:8" x14ac:dyDescent="0.2">
      <c r="A24" s="40" t="s">
        <v>76</v>
      </c>
      <c r="B24" s="9">
        <v>62400</v>
      </c>
      <c r="C24" s="9">
        <v>1083738.1399999999</v>
      </c>
      <c r="D24" s="9">
        <f t="shared" si="0"/>
        <v>1146138.1399999999</v>
      </c>
      <c r="E24" s="9">
        <v>1106510.8500000001</v>
      </c>
      <c r="F24" s="9">
        <v>1106510.8500000001</v>
      </c>
      <c r="G24" s="9">
        <f t="shared" si="1"/>
        <v>39627.289999999804</v>
      </c>
      <c r="H24" s="5">
        <v>3200</v>
      </c>
    </row>
    <row r="25" spans="1:8" x14ac:dyDescent="0.2">
      <c r="A25" s="40" t="s">
        <v>77</v>
      </c>
      <c r="B25" s="9">
        <v>23088</v>
      </c>
      <c r="C25" s="9">
        <v>17039.849999999999</v>
      </c>
      <c r="D25" s="9">
        <f t="shared" si="0"/>
        <v>40127.85</v>
      </c>
      <c r="E25" s="9">
        <v>34511.85</v>
      </c>
      <c r="F25" s="9">
        <v>34511.85</v>
      </c>
      <c r="G25" s="9">
        <f t="shared" si="1"/>
        <v>5616</v>
      </c>
      <c r="H25" s="5">
        <v>3300</v>
      </c>
    </row>
    <row r="26" spans="1:8" x14ac:dyDescent="0.2">
      <c r="A26" s="40" t="s">
        <v>78</v>
      </c>
      <c r="B26" s="9">
        <v>180960</v>
      </c>
      <c r="C26" s="9">
        <v>-50134.03</v>
      </c>
      <c r="D26" s="9">
        <f t="shared" si="0"/>
        <v>130825.97</v>
      </c>
      <c r="E26" s="9">
        <v>118919.29</v>
      </c>
      <c r="F26" s="9">
        <v>118919.29</v>
      </c>
      <c r="G26" s="9">
        <f t="shared" si="1"/>
        <v>11906.680000000008</v>
      </c>
      <c r="H26" s="5">
        <v>3400</v>
      </c>
    </row>
    <row r="27" spans="1:8" x14ac:dyDescent="0.2">
      <c r="A27" s="40" t="s">
        <v>79</v>
      </c>
      <c r="B27" s="9">
        <v>53352</v>
      </c>
      <c r="C27" s="9">
        <v>270941.62</v>
      </c>
      <c r="D27" s="9">
        <f t="shared" si="0"/>
        <v>324293.62</v>
      </c>
      <c r="E27" s="9">
        <v>275343.87</v>
      </c>
      <c r="F27" s="9">
        <v>275343.87</v>
      </c>
      <c r="G27" s="9">
        <f t="shared" si="1"/>
        <v>48949.75</v>
      </c>
      <c r="H27" s="5">
        <v>3500</v>
      </c>
    </row>
    <row r="28" spans="1:8" x14ac:dyDescent="0.2">
      <c r="A28" s="40" t="s">
        <v>126</v>
      </c>
      <c r="B28" s="9">
        <v>1248</v>
      </c>
      <c r="C28" s="9">
        <v>-1248</v>
      </c>
      <c r="D28" s="9">
        <f t="shared" si="0"/>
        <v>0</v>
      </c>
      <c r="E28" s="9">
        <v>0</v>
      </c>
      <c r="F28" s="9">
        <v>0</v>
      </c>
      <c r="G28" s="9">
        <f t="shared" si="1"/>
        <v>0</v>
      </c>
      <c r="H28" s="5">
        <v>3600</v>
      </c>
    </row>
    <row r="29" spans="1:8" x14ac:dyDescent="0.2">
      <c r="A29" s="40" t="s">
        <v>80</v>
      </c>
      <c r="B29" s="9">
        <v>33696</v>
      </c>
      <c r="C29" s="9">
        <v>-14861.92</v>
      </c>
      <c r="D29" s="9">
        <f t="shared" si="0"/>
        <v>18834.080000000002</v>
      </c>
      <c r="E29" s="9">
        <v>16391</v>
      </c>
      <c r="F29" s="9">
        <v>16391</v>
      </c>
      <c r="G29" s="9">
        <f t="shared" si="1"/>
        <v>2443.0800000000017</v>
      </c>
      <c r="H29" s="5">
        <v>3700</v>
      </c>
    </row>
    <row r="30" spans="1:8" x14ac:dyDescent="0.2">
      <c r="A30" s="40" t="s">
        <v>81</v>
      </c>
      <c r="B30" s="9">
        <v>243681.89</v>
      </c>
      <c r="C30" s="9">
        <v>1130891</v>
      </c>
      <c r="D30" s="9">
        <f t="shared" si="0"/>
        <v>1374572.8900000001</v>
      </c>
      <c r="E30" s="9">
        <v>1334187</v>
      </c>
      <c r="F30" s="9">
        <v>1334187</v>
      </c>
      <c r="G30" s="9">
        <f t="shared" si="1"/>
        <v>40385.89000000013</v>
      </c>
      <c r="H30" s="5">
        <v>3800</v>
      </c>
    </row>
    <row r="31" spans="1:8" x14ac:dyDescent="0.2">
      <c r="A31" s="40" t="s">
        <v>18</v>
      </c>
      <c r="B31" s="9">
        <v>374400</v>
      </c>
      <c r="C31" s="9">
        <v>-7480</v>
      </c>
      <c r="D31" s="9">
        <f t="shared" si="0"/>
        <v>366920</v>
      </c>
      <c r="E31" s="9">
        <v>327517.68</v>
      </c>
      <c r="F31" s="9">
        <v>327517.68</v>
      </c>
      <c r="G31" s="9">
        <f t="shared" si="1"/>
        <v>39402.320000000007</v>
      </c>
      <c r="H31" s="5">
        <v>3900</v>
      </c>
    </row>
    <row r="32" spans="1:8" x14ac:dyDescent="0.2">
      <c r="A32" s="6" t="s">
        <v>118</v>
      </c>
      <c r="B32" s="14">
        <f>SUM(B33:B41)</f>
        <v>1527165.29</v>
      </c>
      <c r="C32" s="14">
        <f>SUM(C33:C41)</f>
        <v>2193569.59</v>
      </c>
      <c r="D32" s="14">
        <f t="shared" si="0"/>
        <v>3720734.88</v>
      </c>
      <c r="E32" s="14">
        <f>SUM(E33:E41)</f>
        <v>2573604.5699999998</v>
      </c>
      <c r="F32" s="14">
        <f>SUM(F33:F41)</f>
        <v>2573604.5699999998</v>
      </c>
      <c r="G32" s="14">
        <f t="shared" si="1"/>
        <v>1147130.31</v>
      </c>
      <c r="H32" s="7">
        <v>0</v>
      </c>
    </row>
    <row r="33" spans="1:8" x14ac:dyDescent="0.2">
      <c r="A33" s="40" t="s">
        <v>82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 t="shared" si="1"/>
        <v>0</v>
      </c>
      <c r="H33" s="5">
        <v>4100</v>
      </c>
    </row>
    <row r="34" spans="1:8" x14ac:dyDescent="0.2">
      <c r="A34" s="40" t="s">
        <v>83</v>
      </c>
      <c r="B34" s="9">
        <v>0</v>
      </c>
      <c r="C34" s="9">
        <v>0</v>
      </c>
      <c r="D34" s="9">
        <f t="shared" si="0"/>
        <v>0</v>
      </c>
      <c r="E34" s="9">
        <v>0</v>
      </c>
      <c r="F34" s="9">
        <v>0</v>
      </c>
      <c r="G34" s="9">
        <f t="shared" si="1"/>
        <v>0</v>
      </c>
      <c r="H34" s="5">
        <v>4200</v>
      </c>
    </row>
    <row r="35" spans="1:8" x14ac:dyDescent="0.2">
      <c r="A35" s="40" t="s">
        <v>84</v>
      </c>
      <c r="B35" s="9">
        <v>0</v>
      </c>
      <c r="C35" s="9">
        <v>0</v>
      </c>
      <c r="D35" s="9">
        <f t="shared" si="0"/>
        <v>0</v>
      </c>
      <c r="E35" s="9">
        <v>0</v>
      </c>
      <c r="F35" s="9">
        <v>0</v>
      </c>
      <c r="G35" s="9">
        <f t="shared" si="1"/>
        <v>0</v>
      </c>
      <c r="H35" s="5">
        <v>4300</v>
      </c>
    </row>
    <row r="36" spans="1:8" x14ac:dyDescent="0.2">
      <c r="A36" s="40" t="s">
        <v>85</v>
      </c>
      <c r="B36" s="9">
        <v>1527165.29</v>
      </c>
      <c r="C36" s="9">
        <v>2193569.59</v>
      </c>
      <c r="D36" s="9">
        <f t="shared" si="0"/>
        <v>3720734.88</v>
      </c>
      <c r="E36" s="9">
        <v>2573604.5699999998</v>
      </c>
      <c r="F36" s="9">
        <v>2573604.5699999998</v>
      </c>
      <c r="G36" s="9">
        <f t="shared" si="1"/>
        <v>1147130.31</v>
      </c>
      <c r="H36" s="5">
        <v>4400</v>
      </c>
    </row>
    <row r="37" spans="1:8" x14ac:dyDescent="0.2">
      <c r="A37" s="40" t="s">
        <v>39</v>
      </c>
      <c r="B37" s="9">
        <v>0</v>
      </c>
      <c r="C37" s="9">
        <v>0</v>
      </c>
      <c r="D37" s="9">
        <f t="shared" si="0"/>
        <v>0</v>
      </c>
      <c r="E37" s="9">
        <v>0</v>
      </c>
      <c r="F37" s="9">
        <v>0</v>
      </c>
      <c r="G37" s="9">
        <f t="shared" si="1"/>
        <v>0</v>
      </c>
      <c r="H37" s="5">
        <v>4500</v>
      </c>
    </row>
    <row r="38" spans="1:8" x14ac:dyDescent="0.2">
      <c r="A38" s="40" t="s">
        <v>86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5">
        <v>4600</v>
      </c>
    </row>
    <row r="39" spans="1:8" x14ac:dyDescent="0.2">
      <c r="A39" s="40" t="s">
        <v>87</v>
      </c>
      <c r="B39" s="9">
        <v>0</v>
      </c>
      <c r="C39" s="9">
        <v>0</v>
      </c>
      <c r="D39" s="9">
        <f t="shared" si="0"/>
        <v>0</v>
      </c>
      <c r="E39" s="9">
        <v>0</v>
      </c>
      <c r="F39" s="9">
        <v>0</v>
      </c>
      <c r="G39" s="9">
        <f t="shared" si="1"/>
        <v>0</v>
      </c>
      <c r="H39" s="5">
        <v>4700</v>
      </c>
    </row>
    <row r="40" spans="1:8" x14ac:dyDescent="0.2">
      <c r="A40" s="40" t="s">
        <v>35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5">
        <v>4800</v>
      </c>
    </row>
    <row r="41" spans="1:8" x14ac:dyDescent="0.2">
      <c r="A41" s="40" t="s">
        <v>88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5">
        <v>4900</v>
      </c>
    </row>
    <row r="42" spans="1:8" x14ac:dyDescent="0.2">
      <c r="A42" s="6" t="s">
        <v>119</v>
      </c>
      <c r="B42" s="14">
        <f>SUM(B43:B51)</f>
        <v>34320</v>
      </c>
      <c r="C42" s="14">
        <f>SUM(C43:C51)</f>
        <v>487713.61</v>
      </c>
      <c r="D42" s="14">
        <f t="shared" si="0"/>
        <v>522033.61</v>
      </c>
      <c r="E42" s="14">
        <f>SUM(E43:E51)</f>
        <v>372423.91</v>
      </c>
      <c r="F42" s="14">
        <f>SUM(F43:F51)</f>
        <v>372423.91</v>
      </c>
      <c r="G42" s="14">
        <f t="shared" si="1"/>
        <v>149609.70000000001</v>
      </c>
      <c r="H42" s="7">
        <v>0</v>
      </c>
    </row>
    <row r="43" spans="1:8" x14ac:dyDescent="0.2">
      <c r="A43" s="41" t="s">
        <v>89</v>
      </c>
      <c r="B43" s="9">
        <v>34320</v>
      </c>
      <c r="C43" s="9">
        <v>324213.61</v>
      </c>
      <c r="D43" s="9">
        <f t="shared" si="0"/>
        <v>358533.61</v>
      </c>
      <c r="E43" s="9">
        <v>292451.11</v>
      </c>
      <c r="F43" s="9">
        <v>292451.11</v>
      </c>
      <c r="G43" s="9">
        <f t="shared" si="1"/>
        <v>66082.5</v>
      </c>
      <c r="H43" s="5">
        <v>5100</v>
      </c>
    </row>
    <row r="44" spans="1:8" x14ac:dyDescent="0.2">
      <c r="A44" s="40" t="s">
        <v>90</v>
      </c>
      <c r="B44" s="9">
        <v>0</v>
      </c>
      <c r="C44" s="9">
        <v>163500</v>
      </c>
      <c r="D44" s="9">
        <f t="shared" si="0"/>
        <v>163500</v>
      </c>
      <c r="E44" s="9">
        <v>79972.800000000003</v>
      </c>
      <c r="F44" s="9">
        <v>79972.800000000003</v>
      </c>
      <c r="G44" s="9">
        <f t="shared" si="1"/>
        <v>83527.199999999997</v>
      </c>
      <c r="H44" s="5">
        <v>5200</v>
      </c>
    </row>
    <row r="45" spans="1:8" x14ac:dyDescent="0.2">
      <c r="A45" s="40" t="s">
        <v>91</v>
      </c>
      <c r="B45" s="9">
        <v>0</v>
      </c>
      <c r="C45" s="9">
        <v>0</v>
      </c>
      <c r="D45" s="9">
        <f t="shared" si="0"/>
        <v>0</v>
      </c>
      <c r="E45" s="9">
        <v>0</v>
      </c>
      <c r="F45" s="9">
        <v>0</v>
      </c>
      <c r="G45" s="9">
        <f t="shared" si="1"/>
        <v>0</v>
      </c>
      <c r="H45" s="5">
        <v>5300</v>
      </c>
    </row>
    <row r="46" spans="1:8" x14ac:dyDescent="0.2">
      <c r="A46" s="40" t="s">
        <v>92</v>
      </c>
      <c r="B46" s="9">
        <v>0</v>
      </c>
      <c r="C46" s="9">
        <v>0</v>
      </c>
      <c r="D46" s="9">
        <f t="shared" si="0"/>
        <v>0</v>
      </c>
      <c r="E46" s="9">
        <v>0</v>
      </c>
      <c r="F46" s="9">
        <v>0</v>
      </c>
      <c r="G46" s="9">
        <f t="shared" si="1"/>
        <v>0</v>
      </c>
      <c r="H46" s="5">
        <v>5400</v>
      </c>
    </row>
    <row r="47" spans="1:8" x14ac:dyDescent="0.2">
      <c r="A47" s="40" t="s">
        <v>93</v>
      </c>
      <c r="B47" s="9">
        <v>0</v>
      </c>
      <c r="C47" s="9">
        <v>0</v>
      </c>
      <c r="D47" s="9">
        <f t="shared" si="0"/>
        <v>0</v>
      </c>
      <c r="E47" s="9">
        <v>0</v>
      </c>
      <c r="F47" s="9">
        <v>0</v>
      </c>
      <c r="G47" s="9">
        <f t="shared" si="1"/>
        <v>0</v>
      </c>
      <c r="H47" s="5">
        <v>5500</v>
      </c>
    </row>
    <row r="48" spans="1:8" x14ac:dyDescent="0.2">
      <c r="A48" s="40" t="s">
        <v>94</v>
      </c>
      <c r="B48" s="9">
        <v>0</v>
      </c>
      <c r="C48" s="9">
        <v>0</v>
      </c>
      <c r="D48" s="9">
        <f t="shared" si="0"/>
        <v>0</v>
      </c>
      <c r="E48" s="9">
        <v>0</v>
      </c>
      <c r="F48" s="9">
        <v>0</v>
      </c>
      <c r="G48" s="9">
        <f t="shared" si="1"/>
        <v>0</v>
      </c>
      <c r="H48" s="5">
        <v>5600</v>
      </c>
    </row>
    <row r="49" spans="1:8" x14ac:dyDescent="0.2">
      <c r="A49" s="40" t="s">
        <v>95</v>
      </c>
      <c r="B49" s="9">
        <v>0</v>
      </c>
      <c r="C49" s="9">
        <v>0</v>
      </c>
      <c r="D49" s="9">
        <f t="shared" si="0"/>
        <v>0</v>
      </c>
      <c r="E49" s="9">
        <v>0</v>
      </c>
      <c r="F49" s="9">
        <v>0</v>
      </c>
      <c r="G49" s="9">
        <f t="shared" si="1"/>
        <v>0</v>
      </c>
      <c r="H49" s="5">
        <v>5700</v>
      </c>
    </row>
    <row r="50" spans="1:8" x14ac:dyDescent="0.2">
      <c r="A50" s="40" t="s">
        <v>96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5">
        <v>5800</v>
      </c>
    </row>
    <row r="51" spans="1:8" x14ac:dyDescent="0.2">
      <c r="A51" s="40" t="s">
        <v>97</v>
      </c>
      <c r="B51" s="9">
        <v>0</v>
      </c>
      <c r="C51" s="9">
        <v>0</v>
      </c>
      <c r="D51" s="9">
        <f t="shared" si="0"/>
        <v>0</v>
      </c>
      <c r="E51" s="9">
        <v>0</v>
      </c>
      <c r="F51" s="9">
        <v>0</v>
      </c>
      <c r="G51" s="9">
        <f t="shared" si="1"/>
        <v>0</v>
      </c>
      <c r="H51" s="5">
        <v>5900</v>
      </c>
    </row>
    <row r="52" spans="1:8" x14ac:dyDescent="0.2">
      <c r="A52" s="6" t="s">
        <v>59</v>
      </c>
      <c r="B52" s="14">
        <f>SUM(B53:B55)</f>
        <v>0</v>
      </c>
      <c r="C52" s="14">
        <f>SUM(C53:C55)</f>
        <v>0</v>
      </c>
      <c r="D52" s="14">
        <f t="shared" si="0"/>
        <v>0</v>
      </c>
      <c r="E52" s="14">
        <f>SUM(E53:E55)</f>
        <v>0</v>
      </c>
      <c r="F52" s="14">
        <f>SUM(F53:F55)</f>
        <v>0</v>
      </c>
      <c r="G52" s="14">
        <f t="shared" si="1"/>
        <v>0</v>
      </c>
      <c r="H52" s="7">
        <v>0</v>
      </c>
    </row>
    <row r="53" spans="1:8" x14ac:dyDescent="0.2">
      <c r="A53" s="40" t="s">
        <v>98</v>
      </c>
      <c r="B53" s="9">
        <v>0</v>
      </c>
      <c r="C53" s="9">
        <v>0</v>
      </c>
      <c r="D53" s="9">
        <f t="shared" si="0"/>
        <v>0</v>
      </c>
      <c r="E53" s="9">
        <v>0</v>
      </c>
      <c r="F53" s="9">
        <v>0</v>
      </c>
      <c r="G53" s="9">
        <f t="shared" si="1"/>
        <v>0</v>
      </c>
      <c r="H53" s="5">
        <v>6100</v>
      </c>
    </row>
    <row r="54" spans="1:8" x14ac:dyDescent="0.2">
      <c r="A54" s="40" t="s">
        <v>99</v>
      </c>
      <c r="B54" s="9">
        <v>0</v>
      </c>
      <c r="C54" s="9">
        <v>0</v>
      </c>
      <c r="D54" s="9">
        <f t="shared" si="0"/>
        <v>0</v>
      </c>
      <c r="E54" s="9">
        <v>0</v>
      </c>
      <c r="F54" s="9">
        <v>0</v>
      </c>
      <c r="G54" s="9">
        <f t="shared" si="1"/>
        <v>0</v>
      </c>
      <c r="H54" s="5">
        <v>6200</v>
      </c>
    </row>
    <row r="55" spans="1:8" x14ac:dyDescent="0.2">
      <c r="A55" s="40" t="s">
        <v>100</v>
      </c>
      <c r="B55" s="9">
        <v>0</v>
      </c>
      <c r="C55" s="9">
        <v>0</v>
      </c>
      <c r="D55" s="9">
        <f t="shared" si="0"/>
        <v>0</v>
      </c>
      <c r="E55" s="9">
        <v>0</v>
      </c>
      <c r="F55" s="9">
        <v>0</v>
      </c>
      <c r="G55" s="9">
        <f t="shared" si="1"/>
        <v>0</v>
      </c>
      <c r="H55" s="5">
        <v>6300</v>
      </c>
    </row>
    <row r="56" spans="1:8" x14ac:dyDescent="0.2">
      <c r="A56" s="6" t="s">
        <v>120</v>
      </c>
      <c r="B56" s="14">
        <f>SUM(B57:B63)</f>
        <v>0</v>
      </c>
      <c r="C56" s="14">
        <f>SUM(C57:C63)</f>
        <v>0</v>
      </c>
      <c r="D56" s="14">
        <f t="shared" si="0"/>
        <v>0</v>
      </c>
      <c r="E56" s="14">
        <f>SUM(E57:E63)</f>
        <v>0</v>
      </c>
      <c r="F56" s="14">
        <f>SUM(F57:F63)</f>
        <v>0</v>
      </c>
      <c r="G56" s="14">
        <f t="shared" si="1"/>
        <v>0</v>
      </c>
      <c r="H56" s="7">
        <v>0</v>
      </c>
    </row>
    <row r="57" spans="1:8" x14ac:dyDescent="0.2">
      <c r="A57" s="40" t="s">
        <v>127</v>
      </c>
      <c r="B57" s="9">
        <v>0</v>
      </c>
      <c r="C57" s="9">
        <v>0</v>
      </c>
      <c r="D57" s="9">
        <f t="shared" si="0"/>
        <v>0</v>
      </c>
      <c r="E57" s="9">
        <v>0</v>
      </c>
      <c r="F57" s="9">
        <v>0</v>
      </c>
      <c r="G57" s="9">
        <f t="shared" si="1"/>
        <v>0</v>
      </c>
      <c r="H57" s="5">
        <v>7100</v>
      </c>
    </row>
    <row r="58" spans="1:8" x14ac:dyDescent="0.2">
      <c r="A58" s="40" t="s">
        <v>101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5">
        <v>7200</v>
      </c>
    </row>
    <row r="59" spans="1:8" x14ac:dyDescent="0.2">
      <c r="A59" s="40" t="s">
        <v>102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5">
        <v>7300</v>
      </c>
    </row>
    <row r="60" spans="1:8" x14ac:dyDescent="0.2">
      <c r="A60" s="40" t="s">
        <v>103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5">
        <v>7400</v>
      </c>
    </row>
    <row r="61" spans="1:8" x14ac:dyDescent="0.2">
      <c r="A61" s="40" t="s">
        <v>104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5">
        <v>7500</v>
      </c>
    </row>
    <row r="62" spans="1:8" x14ac:dyDescent="0.2">
      <c r="A62" s="40" t="s">
        <v>105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5">
        <v>7600</v>
      </c>
    </row>
    <row r="63" spans="1:8" x14ac:dyDescent="0.2">
      <c r="A63" s="40" t="s">
        <v>106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5">
        <v>7900</v>
      </c>
    </row>
    <row r="64" spans="1:8" x14ac:dyDescent="0.2">
      <c r="A64" s="6" t="s">
        <v>121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7">
        <v>0</v>
      </c>
    </row>
    <row r="65" spans="1:8" x14ac:dyDescent="0.2">
      <c r="A65" s="40" t="s">
        <v>36</v>
      </c>
      <c r="B65" s="9">
        <v>0</v>
      </c>
      <c r="C65" s="9">
        <v>0</v>
      </c>
      <c r="D65" s="9">
        <f t="shared" si="0"/>
        <v>0</v>
      </c>
      <c r="E65" s="9">
        <v>0</v>
      </c>
      <c r="F65" s="9">
        <v>0</v>
      </c>
      <c r="G65" s="9">
        <f t="shared" si="1"/>
        <v>0</v>
      </c>
      <c r="H65" s="5">
        <v>8100</v>
      </c>
    </row>
    <row r="66" spans="1:8" x14ac:dyDescent="0.2">
      <c r="A66" s="40" t="s">
        <v>37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5">
        <v>8300</v>
      </c>
    </row>
    <row r="67" spans="1:8" x14ac:dyDescent="0.2">
      <c r="A67" s="40" t="s">
        <v>38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5">
        <v>8500</v>
      </c>
    </row>
    <row r="68" spans="1:8" x14ac:dyDescent="0.2">
      <c r="A68" s="6" t="s">
        <v>60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7">
        <v>0</v>
      </c>
    </row>
    <row r="69" spans="1:8" x14ac:dyDescent="0.2">
      <c r="A69" s="40" t="s">
        <v>107</v>
      </c>
      <c r="B69" s="9">
        <v>0</v>
      </c>
      <c r="C69" s="9">
        <v>0</v>
      </c>
      <c r="D69" s="9">
        <f t="shared" ref="D69:D75" si="2">B69+C69</f>
        <v>0</v>
      </c>
      <c r="E69" s="9">
        <v>0</v>
      </c>
      <c r="F69" s="9">
        <v>0</v>
      </c>
      <c r="G69" s="9">
        <f t="shared" ref="G69:G75" si="3">D69-E69</f>
        <v>0</v>
      </c>
      <c r="H69" s="5">
        <v>9100</v>
      </c>
    </row>
    <row r="70" spans="1:8" x14ac:dyDescent="0.2">
      <c r="A70" s="40" t="s">
        <v>108</v>
      </c>
      <c r="B70" s="9">
        <v>0</v>
      </c>
      <c r="C70" s="9">
        <v>0</v>
      </c>
      <c r="D70" s="9">
        <f t="shared" si="2"/>
        <v>0</v>
      </c>
      <c r="E70" s="9">
        <v>0</v>
      </c>
      <c r="F70" s="9">
        <v>0</v>
      </c>
      <c r="G70" s="9">
        <f t="shared" si="3"/>
        <v>0</v>
      </c>
      <c r="H70" s="5">
        <v>9200</v>
      </c>
    </row>
    <row r="71" spans="1:8" x14ac:dyDescent="0.2">
      <c r="A71" s="40" t="s">
        <v>109</v>
      </c>
      <c r="B71" s="9">
        <v>0</v>
      </c>
      <c r="C71" s="9">
        <v>0</v>
      </c>
      <c r="D71" s="9">
        <f t="shared" si="2"/>
        <v>0</v>
      </c>
      <c r="E71" s="9">
        <v>0</v>
      </c>
      <c r="F71" s="9">
        <v>0</v>
      </c>
      <c r="G71" s="9">
        <f t="shared" si="3"/>
        <v>0</v>
      </c>
      <c r="H71" s="5">
        <v>9300</v>
      </c>
    </row>
    <row r="72" spans="1:8" x14ac:dyDescent="0.2">
      <c r="A72" s="40" t="s">
        <v>110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5">
        <v>9400</v>
      </c>
    </row>
    <row r="73" spans="1:8" x14ac:dyDescent="0.2">
      <c r="A73" s="40" t="s">
        <v>111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5">
        <v>9500</v>
      </c>
    </row>
    <row r="74" spans="1:8" x14ac:dyDescent="0.2">
      <c r="A74" s="40" t="s">
        <v>112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5">
        <v>9600</v>
      </c>
    </row>
    <row r="75" spans="1:8" x14ac:dyDescent="0.2">
      <c r="A75" s="42" t="s">
        <v>113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11">
        <f t="shared" si="3"/>
        <v>0</v>
      </c>
      <c r="H75" s="5">
        <v>9900</v>
      </c>
    </row>
    <row r="76" spans="1:8" x14ac:dyDescent="0.2">
      <c r="A76" s="39" t="s">
        <v>122</v>
      </c>
      <c r="B76" s="12">
        <f t="shared" ref="B76:G76" si="4">SUM(B4+B12+B22+B32+B42+B52+B56+B64+B68)</f>
        <v>15952116.040000003</v>
      </c>
      <c r="C76" s="12">
        <f t="shared" si="4"/>
        <v>8082911.5200000005</v>
      </c>
      <c r="D76" s="12">
        <f t="shared" si="4"/>
        <v>24035027.559999999</v>
      </c>
      <c r="E76" s="12">
        <f t="shared" si="4"/>
        <v>20532059.540000003</v>
      </c>
      <c r="F76" s="12">
        <f t="shared" si="4"/>
        <v>20532059.540000003</v>
      </c>
      <c r="G76" s="12">
        <f t="shared" si="4"/>
        <v>3502968.0199999986</v>
      </c>
    </row>
    <row r="78" spans="1:8" x14ac:dyDescent="0.2">
      <c r="A78" s="1" t="s">
        <v>115</v>
      </c>
    </row>
    <row r="83" spans="1:7" x14ac:dyDescent="0.2">
      <c r="A83" s="23"/>
    </row>
    <row r="84" spans="1:7" x14ac:dyDescent="0.2">
      <c r="A84" s="24" t="s">
        <v>145</v>
      </c>
      <c r="E84" s="26" t="s">
        <v>147</v>
      </c>
      <c r="F84" s="26"/>
      <c r="G84" s="26"/>
    </row>
    <row r="85" spans="1:7" x14ac:dyDescent="0.2">
      <c r="A85" s="24" t="s">
        <v>146</v>
      </c>
      <c r="E85" s="25" t="s">
        <v>148</v>
      </c>
      <c r="F85" s="25"/>
      <c r="G85" s="25"/>
    </row>
  </sheetData>
  <sheetProtection formatCells="0" formatColumns="0" formatRows="0" autoFilter="0"/>
  <mergeCells count="5">
    <mergeCell ref="A1:G1"/>
    <mergeCell ref="G2:G3"/>
    <mergeCell ref="B2:F2"/>
    <mergeCell ref="E84:G84"/>
    <mergeCell ref="E85:G8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workbookViewId="0">
      <selection activeCell="A14" sqref="A14"/>
    </sheetView>
  </sheetViews>
  <sheetFormatPr baseColWidth="10" defaultColWidth="12" defaultRowHeight="11.25" x14ac:dyDescent="0.2"/>
  <cols>
    <col min="1" max="1" width="73" style="1" customWidth="1"/>
    <col min="2" max="2" width="15.83203125" style="1" customWidth="1"/>
    <col min="3" max="3" width="16.33203125" style="1" customWidth="1"/>
    <col min="4" max="4" width="14.83203125" style="1" customWidth="1"/>
    <col min="5" max="5" width="15.83203125" style="1" customWidth="1"/>
    <col min="6" max="6" width="15" style="1" customWidth="1"/>
    <col min="7" max="7" width="15.1640625" style="1" customWidth="1"/>
    <col min="8" max="16384" width="12" style="1"/>
  </cols>
  <sheetData>
    <row r="1" spans="1:7" ht="57" customHeight="1" x14ac:dyDescent="0.2">
      <c r="A1" s="20" t="s">
        <v>144</v>
      </c>
      <c r="B1" s="21"/>
      <c r="C1" s="21"/>
      <c r="D1" s="21"/>
      <c r="E1" s="21"/>
      <c r="F1" s="21"/>
      <c r="G1" s="22"/>
    </row>
    <row r="2" spans="1:7" x14ac:dyDescent="0.2">
      <c r="A2" s="27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32"/>
      <c r="B4" s="8"/>
      <c r="C4" s="8"/>
      <c r="D4" s="8"/>
      <c r="E4" s="8"/>
      <c r="F4" s="8"/>
      <c r="G4" s="8"/>
    </row>
    <row r="5" spans="1:7" x14ac:dyDescent="0.2">
      <c r="A5" s="4" t="s">
        <v>15</v>
      </c>
      <c r="B5" s="14">
        <f t="shared" ref="B5:G5" si="0">SUM(B6:B13)</f>
        <v>6077559.3500000006</v>
      </c>
      <c r="C5" s="14">
        <f t="shared" si="0"/>
        <v>5092986.91</v>
      </c>
      <c r="D5" s="14">
        <f t="shared" si="0"/>
        <v>11170546.26</v>
      </c>
      <c r="E5" s="14">
        <f t="shared" si="0"/>
        <v>9766924.0700000003</v>
      </c>
      <c r="F5" s="14">
        <f t="shared" si="0"/>
        <v>9766924.0700000003</v>
      </c>
      <c r="G5" s="14">
        <f t="shared" si="0"/>
        <v>1403622.1899999997</v>
      </c>
    </row>
    <row r="6" spans="1:7" x14ac:dyDescent="0.2">
      <c r="A6" s="43" t="s">
        <v>40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D6-E6</f>
        <v>0</v>
      </c>
    </row>
    <row r="7" spans="1:7" x14ac:dyDescent="0.2">
      <c r="A7" s="43" t="s">
        <v>16</v>
      </c>
      <c r="B7" s="9">
        <v>0</v>
      </c>
      <c r="C7" s="9">
        <v>0</v>
      </c>
      <c r="D7" s="9">
        <f t="shared" ref="D7:D13" si="1">B7+C7</f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43" t="s">
        <v>116</v>
      </c>
      <c r="B8" s="9">
        <v>1056262.79</v>
      </c>
      <c r="C8" s="9">
        <v>2592417.4</v>
      </c>
      <c r="D8" s="9">
        <f t="shared" si="1"/>
        <v>3648680.19</v>
      </c>
      <c r="E8" s="9">
        <v>3399723.17</v>
      </c>
      <c r="F8" s="9">
        <v>3399723.17</v>
      </c>
      <c r="G8" s="9">
        <f t="shared" si="2"/>
        <v>248957.02000000002</v>
      </c>
    </row>
    <row r="9" spans="1:7" x14ac:dyDescent="0.2">
      <c r="A9" s="43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43" t="s">
        <v>22</v>
      </c>
      <c r="B10" s="9">
        <v>4825339.99</v>
      </c>
      <c r="C10" s="9">
        <v>2387030.85</v>
      </c>
      <c r="D10" s="9">
        <f t="shared" si="1"/>
        <v>7212370.8399999999</v>
      </c>
      <c r="E10" s="9">
        <v>6088927.9100000001</v>
      </c>
      <c r="F10" s="9">
        <v>6088927.9100000001</v>
      </c>
      <c r="G10" s="9">
        <f t="shared" si="2"/>
        <v>1123442.9299999997</v>
      </c>
    </row>
    <row r="11" spans="1:7" x14ac:dyDescent="0.2">
      <c r="A11" s="43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43" t="s">
        <v>41</v>
      </c>
      <c r="B12" s="9">
        <v>0</v>
      </c>
      <c r="C12" s="9">
        <v>0</v>
      </c>
      <c r="D12" s="9">
        <f t="shared" si="1"/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43" t="s">
        <v>18</v>
      </c>
      <c r="B13" s="9">
        <v>195956.57</v>
      </c>
      <c r="C13" s="9">
        <v>113538.66</v>
      </c>
      <c r="D13" s="9">
        <f t="shared" si="1"/>
        <v>309495.23</v>
      </c>
      <c r="E13" s="9">
        <v>278272.99</v>
      </c>
      <c r="F13" s="9">
        <v>278272.99</v>
      </c>
      <c r="G13" s="9">
        <f t="shared" si="2"/>
        <v>31222.239999999991</v>
      </c>
    </row>
    <row r="14" spans="1:7" x14ac:dyDescent="0.2">
      <c r="A14" s="43"/>
      <c r="B14" s="9"/>
      <c r="C14" s="9"/>
      <c r="D14" s="9"/>
      <c r="E14" s="9"/>
      <c r="F14" s="9"/>
      <c r="G14" s="9"/>
    </row>
    <row r="15" spans="1:7" x14ac:dyDescent="0.2">
      <c r="A15" s="4" t="s">
        <v>19</v>
      </c>
      <c r="B15" s="14">
        <f t="shared" ref="B15:G15" si="3">SUM(B16:B22)</f>
        <v>9874556.6899999995</v>
      </c>
      <c r="C15" s="14">
        <f t="shared" si="3"/>
        <v>2989924.61</v>
      </c>
      <c r="D15" s="14">
        <f t="shared" si="3"/>
        <v>12864481.300000001</v>
      </c>
      <c r="E15" s="14">
        <f t="shared" si="3"/>
        <v>10765135.470000001</v>
      </c>
      <c r="F15" s="14">
        <f t="shared" si="3"/>
        <v>10765135.470000001</v>
      </c>
      <c r="G15" s="14">
        <f t="shared" si="3"/>
        <v>2099345.83</v>
      </c>
    </row>
    <row r="16" spans="1:7" x14ac:dyDescent="0.2">
      <c r="A16" s="43" t="s">
        <v>42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 t="shared" ref="G16:G22" si="4">D16-E16</f>
        <v>0</v>
      </c>
    </row>
    <row r="17" spans="1:7" x14ac:dyDescent="0.2">
      <c r="A17" s="43" t="s">
        <v>27</v>
      </c>
      <c r="B17" s="9">
        <v>0</v>
      </c>
      <c r="C17" s="9">
        <v>0</v>
      </c>
      <c r="D17" s="9">
        <f t="shared" ref="D17:D22" si="5">B17+C17</f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43" t="s">
        <v>20</v>
      </c>
      <c r="B18" s="9">
        <v>1175335.8</v>
      </c>
      <c r="C18" s="9">
        <v>-212983.03</v>
      </c>
      <c r="D18" s="9">
        <f t="shared" si="5"/>
        <v>962352.77</v>
      </c>
      <c r="E18" s="9">
        <v>876157</v>
      </c>
      <c r="F18" s="9">
        <v>876157</v>
      </c>
      <c r="G18" s="9">
        <f t="shared" si="4"/>
        <v>86195.770000000019</v>
      </c>
    </row>
    <row r="19" spans="1:7" x14ac:dyDescent="0.2">
      <c r="A19" s="43" t="s">
        <v>43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x14ac:dyDescent="0.2">
      <c r="A20" s="43" t="s">
        <v>44</v>
      </c>
      <c r="B20" s="9">
        <v>966643.38</v>
      </c>
      <c r="C20" s="9">
        <v>254574.03</v>
      </c>
      <c r="D20" s="9">
        <f t="shared" si="5"/>
        <v>1221217.4099999999</v>
      </c>
      <c r="E20" s="9">
        <v>1124928.1399999999</v>
      </c>
      <c r="F20" s="9">
        <v>1124928.1399999999</v>
      </c>
      <c r="G20" s="9">
        <f t="shared" si="4"/>
        <v>96289.270000000019</v>
      </c>
    </row>
    <row r="21" spans="1:7" x14ac:dyDescent="0.2">
      <c r="A21" s="43" t="s">
        <v>45</v>
      </c>
      <c r="B21" s="9">
        <v>7195674.8200000003</v>
      </c>
      <c r="C21" s="9">
        <v>2912700.31</v>
      </c>
      <c r="D21" s="9">
        <f t="shared" si="5"/>
        <v>10108375.130000001</v>
      </c>
      <c r="E21" s="9">
        <v>8422789.6400000006</v>
      </c>
      <c r="F21" s="9">
        <v>8422789.6400000006</v>
      </c>
      <c r="G21" s="9">
        <f t="shared" si="4"/>
        <v>1685585.4900000002</v>
      </c>
    </row>
    <row r="22" spans="1:7" x14ac:dyDescent="0.2">
      <c r="A22" s="43" t="s">
        <v>4</v>
      </c>
      <c r="B22" s="9">
        <v>536902.68999999994</v>
      </c>
      <c r="C22" s="9">
        <v>35633.300000000003</v>
      </c>
      <c r="D22" s="9">
        <f t="shared" si="5"/>
        <v>572535.99</v>
      </c>
      <c r="E22" s="9">
        <v>341260.69</v>
      </c>
      <c r="F22" s="9">
        <v>341260.69</v>
      </c>
      <c r="G22" s="9">
        <f t="shared" si="4"/>
        <v>231275.3</v>
      </c>
    </row>
    <row r="23" spans="1:7" x14ac:dyDescent="0.2">
      <c r="A23" s="43"/>
      <c r="B23" s="9"/>
      <c r="C23" s="9"/>
      <c r="D23" s="9"/>
      <c r="E23" s="9"/>
      <c r="F23" s="9"/>
      <c r="G23" s="9"/>
    </row>
    <row r="24" spans="1:7" x14ac:dyDescent="0.2">
      <c r="A24" s="4" t="s">
        <v>46</v>
      </c>
      <c r="B24" s="14">
        <f t="shared" ref="B24:G24" si="6">SUM(B25:B33)</f>
        <v>0</v>
      </c>
      <c r="C24" s="14">
        <f t="shared" si="6"/>
        <v>0</v>
      </c>
      <c r="D24" s="14">
        <f t="shared" si="6"/>
        <v>0</v>
      </c>
      <c r="E24" s="14">
        <f t="shared" si="6"/>
        <v>0</v>
      </c>
      <c r="F24" s="14">
        <f t="shared" si="6"/>
        <v>0</v>
      </c>
      <c r="G24" s="14">
        <f t="shared" si="6"/>
        <v>0</v>
      </c>
    </row>
    <row r="25" spans="1:7" x14ac:dyDescent="0.2">
      <c r="A25" s="43" t="s">
        <v>28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 t="shared" ref="G25:G33" si="7">D25-E25</f>
        <v>0</v>
      </c>
    </row>
    <row r="26" spans="1:7" x14ac:dyDescent="0.2">
      <c r="A26" s="43" t="s">
        <v>23</v>
      </c>
      <c r="B26" s="9">
        <v>0</v>
      </c>
      <c r="C26" s="9">
        <v>0</v>
      </c>
      <c r="D26" s="9">
        <f t="shared" ref="D26:D33" si="8">B26+C26</f>
        <v>0</v>
      </c>
      <c r="E26" s="9">
        <v>0</v>
      </c>
      <c r="F26" s="9">
        <v>0</v>
      </c>
      <c r="G26" s="9">
        <f t="shared" si="7"/>
        <v>0</v>
      </c>
    </row>
    <row r="27" spans="1:7" x14ac:dyDescent="0.2">
      <c r="A27" s="43" t="s">
        <v>29</v>
      </c>
      <c r="B27" s="9">
        <v>0</v>
      </c>
      <c r="C27" s="9">
        <v>0</v>
      </c>
      <c r="D27" s="9">
        <f t="shared" si="8"/>
        <v>0</v>
      </c>
      <c r="E27" s="9">
        <v>0</v>
      </c>
      <c r="F27" s="9">
        <v>0</v>
      </c>
      <c r="G27" s="9">
        <f t="shared" si="7"/>
        <v>0</v>
      </c>
    </row>
    <row r="28" spans="1:7" x14ac:dyDescent="0.2">
      <c r="A28" s="43" t="s">
        <v>47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x14ac:dyDescent="0.2">
      <c r="A29" s="43" t="s">
        <v>21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7"/>
        <v>0</v>
      </c>
    </row>
    <row r="30" spans="1:7" x14ac:dyDescent="0.2">
      <c r="A30" s="43" t="s">
        <v>5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43" t="s">
        <v>6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x14ac:dyDescent="0.2">
      <c r="A32" s="43" t="s">
        <v>48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7"/>
        <v>0</v>
      </c>
    </row>
    <row r="33" spans="1:7" x14ac:dyDescent="0.2">
      <c r="A33" s="43" t="s">
        <v>30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7"/>
        <v>0</v>
      </c>
    </row>
    <row r="34" spans="1:7" x14ac:dyDescent="0.2">
      <c r="A34" s="43"/>
      <c r="B34" s="9"/>
      <c r="C34" s="9"/>
      <c r="D34" s="9"/>
      <c r="E34" s="9"/>
      <c r="F34" s="9"/>
      <c r="G34" s="9"/>
    </row>
    <row r="35" spans="1:7" x14ac:dyDescent="0.2">
      <c r="A35" s="4" t="s">
        <v>31</v>
      </c>
      <c r="B35" s="14">
        <f t="shared" ref="B35:G35" si="9">SUM(B36:B39)</f>
        <v>0</v>
      </c>
      <c r="C35" s="14">
        <f t="shared" si="9"/>
        <v>0</v>
      </c>
      <c r="D35" s="14">
        <f t="shared" si="9"/>
        <v>0</v>
      </c>
      <c r="E35" s="14">
        <f t="shared" si="9"/>
        <v>0</v>
      </c>
      <c r="F35" s="14">
        <f t="shared" si="9"/>
        <v>0</v>
      </c>
      <c r="G35" s="14">
        <f t="shared" si="9"/>
        <v>0</v>
      </c>
    </row>
    <row r="36" spans="1:7" x14ac:dyDescent="0.2">
      <c r="A36" s="43" t="s">
        <v>49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9">
        <f t="shared" ref="G36:G39" si="10">D36-E36</f>
        <v>0</v>
      </c>
    </row>
    <row r="37" spans="1:7" ht="11.25" customHeight="1" x14ac:dyDescent="0.2">
      <c r="A37" s="43" t="s">
        <v>24</v>
      </c>
      <c r="B37" s="9">
        <v>0</v>
      </c>
      <c r="C37" s="9">
        <v>0</v>
      </c>
      <c r="D37" s="9">
        <f t="shared" ref="D37:D39" si="11">B37+C37</f>
        <v>0</v>
      </c>
      <c r="E37" s="9">
        <v>0</v>
      </c>
      <c r="F37" s="9">
        <v>0</v>
      </c>
      <c r="G37" s="9">
        <f t="shared" si="10"/>
        <v>0</v>
      </c>
    </row>
    <row r="38" spans="1:7" x14ac:dyDescent="0.2">
      <c r="A38" s="43" t="s">
        <v>32</v>
      </c>
      <c r="B38" s="9">
        <v>0</v>
      </c>
      <c r="C38" s="9">
        <v>0</v>
      </c>
      <c r="D38" s="9">
        <f t="shared" si="11"/>
        <v>0</v>
      </c>
      <c r="E38" s="9">
        <v>0</v>
      </c>
      <c r="F38" s="9">
        <v>0</v>
      </c>
      <c r="G38" s="9">
        <f t="shared" si="10"/>
        <v>0</v>
      </c>
    </row>
    <row r="39" spans="1:7" x14ac:dyDescent="0.2">
      <c r="A39" s="43" t="s">
        <v>7</v>
      </c>
      <c r="B39" s="9">
        <v>0</v>
      </c>
      <c r="C39" s="9">
        <v>0</v>
      </c>
      <c r="D39" s="9">
        <f t="shared" si="11"/>
        <v>0</v>
      </c>
      <c r="E39" s="9">
        <v>0</v>
      </c>
      <c r="F39" s="9">
        <v>0</v>
      </c>
      <c r="G39" s="9">
        <f t="shared" si="10"/>
        <v>0</v>
      </c>
    </row>
    <row r="40" spans="1:7" x14ac:dyDescent="0.2">
      <c r="A40" s="43"/>
      <c r="B40" s="9"/>
      <c r="C40" s="9"/>
      <c r="D40" s="9"/>
      <c r="E40" s="9"/>
      <c r="F40" s="9"/>
      <c r="G40" s="9"/>
    </row>
    <row r="41" spans="1:7" x14ac:dyDescent="0.2">
      <c r="A41" s="34" t="s">
        <v>122</v>
      </c>
      <c r="B41" s="10">
        <f t="shared" ref="B41:G41" si="12">SUM(B35+B24+B15+B5)</f>
        <v>15952116.039999999</v>
      </c>
      <c r="C41" s="10">
        <f t="shared" si="12"/>
        <v>8082911.5199999996</v>
      </c>
      <c r="D41" s="10">
        <f t="shared" si="12"/>
        <v>24035027.560000002</v>
      </c>
      <c r="E41" s="10">
        <f t="shared" si="12"/>
        <v>20532059.539999999</v>
      </c>
      <c r="F41" s="10">
        <f t="shared" si="12"/>
        <v>20532059.539999999</v>
      </c>
      <c r="G41" s="10">
        <f t="shared" si="12"/>
        <v>3502968.0199999996</v>
      </c>
    </row>
    <row r="43" spans="1:7" x14ac:dyDescent="0.2">
      <c r="A43" s="1" t="s">
        <v>115</v>
      </c>
    </row>
    <row r="50" spans="1:7" x14ac:dyDescent="0.2">
      <c r="A50" s="23"/>
    </row>
    <row r="51" spans="1:7" x14ac:dyDescent="0.2">
      <c r="A51" s="24" t="s">
        <v>145</v>
      </c>
      <c r="E51" s="26" t="s">
        <v>147</v>
      </c>
      <c r="F51" s="26"/>
      <c r="G51" s="26"/>
    </row>
    <row r="52" spans="1:7" x14ac:dyDescent="0.2">
      <c r="A52" s="24" t="s">
        <v>146</v>
      </c>
      <c r="E52" s="25" t="s">
        <v>148</v>
      </c>
      <c r="F52" s="25"/>
      <c r="G52" s="25"/>
    </row>
  </sheetData>
  <sheetProtection formatCells="0" formatColumns="0" formatRows="0" autoFilter="0"/>
  <mergeCells count="5">
    <mergeCell ref="G2:G3"/>
    <mergeCell ref="A1:G1"/>
    <mergeCell ref="B2:F2"/>
    <mergeCell ref="E51:G51"/>
    <mergeCell ref="E52:G5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2026-01-26T18:46:38Z</cp:lastPrinted>
  <dcterms:created xsi:type="dcterms:W3CDTF">2014-02-10T03:37:14Z</dcterms:created>
  <dcterms:modified xsi:type="dcterms:W3CDTF">2026-01-26T18:48:07Z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