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"/>
    </mc:Choice>
  </mc:AlternateContent>
  <bookViews>
    <workbookView xWindow="-105" yWindow="-105" windowWidth="23250" windowHeight="1245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G10" i="10" s="1"/>
  <c r="D23" i="9"/>
  <c r="G23" i="9" s="1"/>
  <c r="D12" i="8"/>
  <c r="G12" i="8" s="1"/>
  <c r="D11" i="8"/>
  <c r="G11" i="8" s="1"/>
  <c r="D10" i="8"/>
  <c r="G10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D149" i="7"/>
  <c r="G149" i="7" s="1"/>
  <c r="D148" i="7"/>
  <c r="G148" i="7" s="1"/>
  <c r="D147" i="7"/>
  <c r="G147" i="7" s="1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D136" i="7"/>
  <c r="G136" i="7" s="1"/>
  <c r="D135" i="7"/>
  <c r="G135" i="7" s="1"/>
  <c r="D134" i="7"/>
  <c r="G134" i="7" s="1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D74" i="7"/>
  <c r="G74" i="7" s="1"/>
  <c r="D73" i="7"/>
  <c r="G73" i="7" s="1"/>
  <c r="D72" i="7"/>
  <c r="G72" i="7" s="1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D61" i="7"/>
  <c r="G61" i="7" s="1"/>
  <c r="D60" i="7"/>
  <c r="G60" i="7" s="1"/>
  <c r="D59" i="7"/>
  <c r="G59" i="7" s="1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G37" i="7"/>
  <c r="D37" i="7"/>
  <c r="D36" i="7"/>
  <c r="G36" i="7" s="1"/>
  <c r="D35" i="7"/>
  <c r="G35" i="7" s="1"/>
  <c r="D34" i="7"/>
  <c r="G34" i="7" s="1"/>
  <c r="G33" i="7"/>
  <c r="D33" i="7"/>
  <c r="D32" i="7"/>
  <c r="G32" i="7" s="1"/>
  <c r="D31" i="7"/>
  <c r="G31" i="7" s="1"/>
  <c r="D30" i="7"/>
  <c r="G30" i="7" s="1"/>
  <c r="G29" i="7"/>
  <c r="D29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D17" i="7"/>
  <c r="G17" i="7" s="1"/>
  <c r="D16" i="7"/>
  <c r="G16" i="7" s="1"/>
  <c r="D15" i="7"/>
  <c r="G15" i="7" s="1"/>
  <c r="G14" i="7"/>
  <c r="D14" i="7"/>
  <c r="D13" i="7"/>
  <c r="G13" i="7" s="1"/>
  <c r="D12" i="7"/>
  <c r="G12" i="7" s="1"/>
  <c r="D11" i="7"/>
  <c r="G11" i="7" s="1"/>
  <c r="F6" i="2" l="1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46" i="7"/>
  <c r="G71" i="7"/>
  <c r="G62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29" i="8" l="1"/>
  <c r="E84" i="7"/>
  <c r="C9" i="7"/>
  <c r="F79" i="2"/>
  <c r="E79" i="2"/>
  <c r="E47" i="2"/>
  <c r="E59" i="2" s="1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G77" i="9" l="1"/>
  <c r="E77" i="9"/>
  <c r="D77" i="9"/>
  <c r="E159" i="7"/>
  <c r="F159" i="7"/>
  <c r="B159" i="7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<sst xmlns="http://schemas.openxmlformats.org/spreadsheetml/2006/main" count="1023" uniqueCount="606">
  <si>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</si>
  <si>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</si>
  <si>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</si>
  <si>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</si>
  <si>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</si>
  <si>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</si>
  <si>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</si>
  <si>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</si>
  <si>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</si>
  <si>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</si>
  <si>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</si>
  <si>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</si>
  <si>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</si>
  <si>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</si>
  <si>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</si>
  <si>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</si>
  <si>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</si>
  <si>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</si>
  <si>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</si>
  <si>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</si>
  <si>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</si>
  <si>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</si>
  <si>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</si>
  <si>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</si>
  <si>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</si>
  <si>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</si>
  <si>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</si>
  <si>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</si>
  <si>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</si>
  <si>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</si>
  <si>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</si>
  <si>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</si>
  <si>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</si>
  <si>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</si>
  <si>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</si>
  <si>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</si>
  <si>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</si>
  <si>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</si>
  <si>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</si>
  <si>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</si>
  <si>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</si>
  <si>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</si>
  <si>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</si>
  <si>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</si>
  <si>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</si>
  <si>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</si>
  <si>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</si>
  <si>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</si>
  <si>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</si>
  <si>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</si>
  <si>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</si>
  <si>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</si>
  <si>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</si>
  <si>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</si>
  <si>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</si>
  <si>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</si>
  <si>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</si>
  <si>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</si>
  <si>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</si>
  <si>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</si>
  <si>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</si>
  <si>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</si>
  <si>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</si>
  <si>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</si>
  <si>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</si>
  <si>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</si>
  <si>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</si>
  <si>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</si>
  <si>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</si>
  <si>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</si>
  <si>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</si>
  <si>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</si>
  <si>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</si>
  <si>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</si>
  <si>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</si>
  <si>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</si>
  <si>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</si>
  <si>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</si>
  <si>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</si>
  <si>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</si>
  <si>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</si>
  <si>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</si>
  <si>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</si>
  <si>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</si>
  <si>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</si>
  <si>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</si>
  <si>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</si>
  <si>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</si>
  <si>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</si>
  <si>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</si>
  <si>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</si>
  <si>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</si>
  <si>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</si>
  <si>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</si>
  <si>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</si>
  <si>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</si>
  <si>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</si>
  <si>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</si>
  <si>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</si>
  <si>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</si>
  <si>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</si>
  <si>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</si>
  <si>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</si>
  <si>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</si>
  <si>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</si>
  <si>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</si>
  <si>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</si>
  <si>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</si>
  <si>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</si>
  <si>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</si>
  <si>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</si>
  <si>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</si>
  <si>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</si>
  <si>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</si>
  <si>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</si>
  <si>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</si>
  <si>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</si>
  <si>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</si>
  <si>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</si>
  <si>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</si>
  <si>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</si>
  <si>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</si>
  <si>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</si>
  <si>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</si>
  <si>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</si>
  <si>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</si>
  <si>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</si>
  <si>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</si>
  <si>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</si>
  <si>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</si>
  <si>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</si>
  <si>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</si>
  <si>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</si>
  <si>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</si>
  <si>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</si>
  <si>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</si>
  <si>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</si>
  <si>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</si>
  <si>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</si>
  <si>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</si>
  <si>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</si>
  <si>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</si>
  <si>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</si>
  <si>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</si>
  <si>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</si>
  <si>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</si>
  <si>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</si>
  <si>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</si>
  <si>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</si>
  <si>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</si>
  <si>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</si>
  <si>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</si>
  <si>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</si>
  <si>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</si>
  <si>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</si>
  <si>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</si>
  <si>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</si>
  <si>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</si>
  <si>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</si>
  <si>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</si>
  <si>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</si>
  <si>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</si>
  <si>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</si>
  <si>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</si>
  <si>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</si>
  <si>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</si>
  <si>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</si>
  <si>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</si>
  <si>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</si>
  <si>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</si>
  <si>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</si>
  <si>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</si>
  <si>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</si>
  <si>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</si>
  <si>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</si>
  <si>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</si>
  <si>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</si>
  <si>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</si>
  <si>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</si>
  <si>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</si>
  <si>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</si>
  <si>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</si>
  <si>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</si>
  <si>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</si>
  <si>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</si>
  <si>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</si>
  <si>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</si>
  <si>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</si>
  <si>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</si>
  <si>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</si>
  <si>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</si>
  <si>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</si>
  <si>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</si>
  <si>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</si>
  <si>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</si>
  <si>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</si>
  <si>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</si>
  <si>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</si>
  <si>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</si>
  <si>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</si>
  <si>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</si>
  <si>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</si>
  <si>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</si>
  <si>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</si>
  <si>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</si>
  <si>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</si>
  <si>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</si>
  <si>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</si>
  <si>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</si>
  <si>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</si>
  <si>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</si>
  <si>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</si>
  <si>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</si>
  <si>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</si>
  <si>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</si>
  <si>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</si>
  <si>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</si>
  <si>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</si>
  <si>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</si>
  <si>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</si>
  <si>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</si>
  <si>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</si>
  <si>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</si>
  <si>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</si>
  <si>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</si>
  <si>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</si>
  <si>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</si>
  <si>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</si>
  <si>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</si>
  <si>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</si>
  <si>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</si>
  <si>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</si>
  <si>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</si>
  <si>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</si>
  <si>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</si>
  <si>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</si>
  <si>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</si>
  <si>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</si>
  <si>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</si>
  <si>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</si>
  <si>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</si>
  <si>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</si>
  <si>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</si>
  <si>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</si>
  <si>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</si>
  <si>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</si>
  <si>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</si>
  <si>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</si>
  <si>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</si>
  <si>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</si>
  <si>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</si>
  <si>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</si>
  <si>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</si>
  <si>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</si>
  <si>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</si>
  <si>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</si>
  <si>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</si>
  <si>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</si>
  <si>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</si>
  <si>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</si>
  <si>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</si>
  <si>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</si>
  <si>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</si>
  <si>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</si>
  <si>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</si>
  <si>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</si>
  <si>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</si>
  <si>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</si>
  <si>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</si>
  <si>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</si>
  <si>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</si>
  <si>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</si>
  <si>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</si>
  <si>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</si>
  <si>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</si>
  <si>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</si>
  <si>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</si>
  <si>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</si>
  <si>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</si>
  <si>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</si>
  <si>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</si>
  <si>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</si>
  <si>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</si>
  <si>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</si>
  <si>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</si>
  <si>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</si>
  <si>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</si>
  <si>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</si>
  <si>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</si>
  <si>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</si>
  <si>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</si>
  <si>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</si>
  <si>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</si>
  <si>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</si>
  <si>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</si>
  <si>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</si>
  <si>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</si>
  <si>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</si>
  <si>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</si>
  <si>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</si>
  <si>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</si>
  <si>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</si>
  <si>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</si>
  <si>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</si>
  <si>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</si>
  <si>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</si>
  <si>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</si>
  <si>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</si>
  <si>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</si>
  <si>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</si>
  <si>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</si>
  <si>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</si>
  <si>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</si>
  <si>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</si>
  <si>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</si>
  <si>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</si>
  <si>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</si>
  <si>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</si>
  <si>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</si>
  <si>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</si>
  <si>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</si>
  <si>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</si>
  <si>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</si>
  <si>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</si>
  <si>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</si>
  <si>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</si>
  <si>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</si>
  <si>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</si>
  <si>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</si>
  <si>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</si>
  <si>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</si>
  <si>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</si>
  <si>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</si>
  <si>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</si>
  <si>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</si>
  <si>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</si>
  <si>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</si>
  <si>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</si>
  <si>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</si>
  <si>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</si>
  <si>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</si>
  <si>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</si>
  <si>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</si>
  <si>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</si>
  <si>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</si>
  <si>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</si>
  <si>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</si>
  <si>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</si>
  <si>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</si>
  <si>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</si>
  <si>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</si>
  <si>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</si>
  <si>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</si>
  <si>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</si>
  <si>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</si>
  <si>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</si>
  <si>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</si>
  <si>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</si>
  <si>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</si>
  <si>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</si>
  <si>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</si>
  <si>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</si>
  <si>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</si>
  <si>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</si>
  <si>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</si>
  <si>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</si>
  <si>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</si>
  <si>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</si>
  <si>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</si>
  <si>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</si>
  <si>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</si>
  <si>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</si>
  <si>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</si>
  <si>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</si>
  <si>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</si>
  <si>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</si>
  <si>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</si>
  <si>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</si>
  <si>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</si>
  <si>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</si>
  <si>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</si>
  <si>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</si>
  <si>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</si>
  <si>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</si>
  <si>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</si>
  <si>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</si>
  <si>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</si>
  <si>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</si>
  <si>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</si>
  <si>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</si>
  <si>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</si>
  <si>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</si>
  <si>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</si>
  <si>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</si>
  <si>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</si>
  <si>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</si>
  <si>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</si>
  <si>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</si>
  <si>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</si>
  <si>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</si>
  <si>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</si>
  <si>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</si>
  <si>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</si>
  <si>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</si>
  <si>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</si>
  <si>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</si>
  <si>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</si>
  <si>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</si>
  <si>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</si>
  <si>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</si>
  <si>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</si>
  <si>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</si>
  <si>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</si>
  <si>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</si>
  <si>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</si>
  <si>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</si>
  <si>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</si>
  <si>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</si>
  <si>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</si>
  <si>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</si>
  <si>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</si>
  <si>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</si>
  <si>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</si>
  <si>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</si>
  <si>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</si>
  <si>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</si>
  <si>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</si>
  <si>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</si>
  <si>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</si>
  <si>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</si>
  <si>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</si>
  <si>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</si>
  <si>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</si>
  <si>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</si>
  <si>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</si>
  <si>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</si>
  <si>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</si>
  <si>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</si>
  <si>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</si>
  <si>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</si>
  <si>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</si>
  <si>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</si>
  <si>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</si>
  <si>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</si>
  <si>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</si>
  <si>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</si>
  <si>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</si>
  <si>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</si>
  <si>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</si>
  <si>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</si>
  <si>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</si>
  <si>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</si>
  <si>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</si>
  <si>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</si>
  <si>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</si>
  <si>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</si>
  <si>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</si>
  <si>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</si>
  <si>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</si>
  <si>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</si>
  <si>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</si>
  <si>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</si>
  <si>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</si>
  <si>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</si>
  <si>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</si>
  <si>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</si>
  <si>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</si>
  <si>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</si>
  <si>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</si>
  <si>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</si>
  <si>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</si>
  <si>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</si>
  <si>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</si>
  <si>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</si>
  <si>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</si>
  <si>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</si>
  <si>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</si>
  <si>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</si>
  <si>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</si>
  <si>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</si>
  <si>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</si>
  <si>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</si>
  <si>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</si>
  <si>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</si>
  <si>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</si>
  <si>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</si>
  <si>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</si>
  <si>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</si>
  <si>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</si>
  <si>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</si>
  <si>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</si>
  <si>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</si>
  <si>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</si>
  <si>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</si>
  <si>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</si>
  <si>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</si>
  <si>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</si>
  <si>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</si>
  <si>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</si>
  <si>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</si>
  <si>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</si>
  <si>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</si>
  <si>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</si>
  <si>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</si>
  <si>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</si>
  <si>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</si>
  <si>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</si>
  <si>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</si>
  <si>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</si>
  <si>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</si>
  <si>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</si>
  <si>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</si>
  <si>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</si>
  <si>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</si>
  <si>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</si>
  <si>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</si>
  <si>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</si>
  <si>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</si>
  <si>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</si>
  <si>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</si>
  <si>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</si>
  <si>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</si>
  <si>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</si>
  <si>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</si>
  <si>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</si>
  <si>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</si>
  <si>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</si>
  <si>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</si>
  <si>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</si>
  <si>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</si>
  <si>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</si>
  <si>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</si>
  <si>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</si>
  <si>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</si>
  <si>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</si>
  <si>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</si>
  <si>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</si>
  <si>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</si>
  <si>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</si>
  <si>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</si>
  <si>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</si>
  <si>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</si>
  <si>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</si>
  <si>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</si>
  <si>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</si>
  <si>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</si>
  <si>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</si>
  <si>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</si>
  <si>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</si>
  <si>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</si>
  <si>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</si>
  <si>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</si>
  <si>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</si>
  <si>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</si>
  <si>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</si>
  <si>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</si>
  <si>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</si>
  <si>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</si>
  <si>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</si>
  <si>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</si>
  <si>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</si>
  <si>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</si>
  <si>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</si>
  <si>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</si>
  <si>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</si>
  <si>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</si>
  <si>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</si>
  <si>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</si>
  <si>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</si>
  <si>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</si>
  <si>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</si>
  <si>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</si>
  <si>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</si>
  <si>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</si>
  <si>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</si>
  <si>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</si>
  <si>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</si>
  <si>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</si>
  <si>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</si>
  <si>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</si>
  <si>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</si>
  <si>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</si>
  <si>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</si>
  <si>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</si>
  <si>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</si>
  <si>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</si>
  <si>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</si>
  <si>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</si>
  <si>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</si>
  <si>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</si>
  <si>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</si>
  <si>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</si>
  <si>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</si>
  <si>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</si>
  <si>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</si>
  <si>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</si>
  <si>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</si>
  <si>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</si>
  <si>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</si>
  <si>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</si>
  <si>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</si>
  <si>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del Municipio de Valle de Santiago, Gto.</t>
  </si>
  <si>
    <t>al 31 de Diciembre de 2024 y al 31 de Marzo de 2025</t>
  </si>
  <si>
    <t>31120M42C010000 DIRECCION</t>
  </si>
  <si>
    <t>31120M42C020000 AREA CONTABLE</t>
  </si>
  <si>
    <t>31120M42C030000 COORDINACION DE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</si>
</sst>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81" t="s">
        <v>601</v>
      </c>
      <c r="B2" s="182"/>
      <c r="C2" s="182"/>
      <c r="D2" s="182"/>
      <c r="E2" s="182"/>
      <c r="F2" s="183"/>
    </row>
    <row r="3" spans="1:6" ht="15" customHeight="1" x14ac:dyDescent="0.25">
      <c r="A3" s="178" t="s">
        <v>1</v>
      </c>
      <c r="B3" s="179"/>
      <c r="C3" s="179"/>
      <c r="D3" s="179"/>
      <c r="E3" s="179"/>
      <c r="F3" s="180"/>
    </row>
    <row r="4" spans="1:6" ht="12.95" customHeight="1" x14ac:dyDescent="0.25">
      <c r="A4" s="178" t="s">
        <v>602</v>
      </c>
      <c r="B4" s="179"/>
      <c r="C4" s="179"/>
      <c r="D4" s="179"/>
      <c r="E4" s="179"/>
      <c r="F4" s="180"/>
    </row>
    <row r="5" spans="1:6" ht="12.95" customHeight="1" x14ac:dyDescent="0.25">
      <c r="A5" s="172" t="s">
        <v>2</v>
      </c>
      <c r="B5" s="173"/>
      <c r="C5" s="173"/>
      <c r="D5" s="173"/>
      <c r="E5" s="173"/>
      <c r="F5" s="174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405712.39</v>
      </c>
      <c r="C9" s="47">
        <f>SUM(C10:C16)</f>
        <v>94830.05</v>
      </c>
      <c r="D9" s="46" t="s">
        <v>12</v>
      </c>
      <c r="E9" s="47">
        <f>SUM(E10:E18)</f>
        <v>147106.09</v>
      </c>
      <c r="F9" s="47">
        <f>SUM(F10:F18)</f>
        <v>156609.96</v>
      </c>
    </row>
    <row r="10" spans="1:6" x14ac:dyDescent="0.25">
      <c r="A10" s="48" t="s">
        <v>13</v>
      </c>
      <c r="B10" s="197">
        <v>0</v>
      </c>
      <c r="C10" s="197">
        <v>0</v>
      </c>
      <c r="D10" s="48" t="s">
        <v>14</v>
      </c>
      <c r="E10" s="197">
        <v>0</v>
      </c>
      <c r="F10" s="197">
        <v>0</v>
      </c>
    </row>
    <row r="11" spans="1:6" x14ac:dyDescent="0.25">
      <c r="A11" s="48" t="s">
        <v>15</v>
      </c>
      <c r="B11" s="197">
        <v>405712.39</v>
      </c>
      <c r="C11" s="197">
        <v>94830.05</v>
      </c>
      <c r="D11" s="48" t="s">
        <v>16</v>
      </c>
      <c r="E11" s="197">
        <v>0</v>
      </c>
      <c r="F11" s="197">
        <v>0</v>
      </c>
    </row>
    <row r="12" spans="1:6" x14ac:dyDescent="0.25">
      <c r="A12" s="48" t="s">
        <v>17</v>
      </c>
      <c r="B12" s="197">
        <v>0</v>
      </c>
      <c r="C12" s="197">
        <v>0</v>
      </c>
      <c r="D12" s="48" t="s">
        <v>18</v>
      </c>
      <c r="E12" s="197">
        <v>0</v>
      </c>
      <c r="F12" s="197">
        <v>0</v>
      </c>
    </row>
    <row r="13" spans="1:6" x14ac:dyDescent="0.25">
      <c r="A13" s="48" t="s">
        <v>19</v>
      </c>
      <c r="B13" s="197">
        <v>0</v>
      </c>
      <c r="C13" s="197">
        <v>0</v>
      </c>
      <c r="D13" s="48" t="s">
        <v>20</v>
      </c>
      <c r="E13" s="197">
        <v>0</v>
      </c>
      <c r="F13" s="197">
        <v>0</v>
      </c>
    </row>
    <row r="14" spans="1:6" x14ac:dyDescent="0.25">
      <c r="A14" s="48" t="s">
        <v>21</v>
      </c>
      <c r="B14" s="197">
        <v>0</v>
      </c>
      <c r="C14" s="197">
        <v>0</v>
      </c>
      <c r="D14" s="48" t="s">
        <v>22</v>
      </c>
      <c r="E14" s="197">
        <v>0</v>
      </c>
      <c r="F14" s="197">
        <v>0</v>
      </c>
    </row>
    <row r="15" spans="1:6" x14ac:dyDescent="0.25">
      <c r="A15" s="48" t="s">
        <v>23</v>
      </c>
      <c r="B15" s="197">
        <v>0</v>
      </c>
      <c r="C15" s="197">
        <v>0</v>
      </c>
      <c r="D15" s="48" t="s">
        <v>24</v>
      </c>
      <c r="E15" s="197">
        <v>0</v>
      </c>
      <c r="F15" s="197">
        <v>0</v>
      </c>
    </row>
    <row r="16" spans="1:6" x14ac:dyDescent="0.25">
      <c r="A16" s="48" t="s">
        <v>25</v>
      </c>
      <c r="B16" s="197">
        <v>0</v>
      </c>
      <c r="C16" s="197">
        <v>0</v>
      </c>
      <c r="D16" s="48" t="s">
        <v>26</v>
      </c>
      <c r="E16" s="197">
        <v>147106.09</v>
      </c>
      <c r="F16" s="197">
        <v>156609.96</v>
      </c>
    </row>
    <row r="17" spans="1:6" x14ac:dyDescent="0.25">
      <c r="A17" s="46" t="s">
        <v>27</v>
      </c>
      <c r="B17" s="47">
        <f>SUM(B18:B24)</f>
        <v>87563.12000000001</v>
      </c>
      <c r="C17" s="47">
        <f>SUM(C18:C24)</f>
        <v>30563.119999999999</v>
      </c>
      <c r="D17" s="48" t="s">
        <v>28</v>
      </c>
      <c r="E17" s="197">
        <v>0</v>
      </c>
      <c r="F17" s="197">
        <v>0</v>
      </c>
    </row>
    <row r="18" spans="1:6" x14ac:dyDescent="0.25">
      <c r="A18" s="48" t="s">
        <v>29</v>
      </c>
      <c r="B18" s="197">
        <v>0</v>
      </c>
      <c r="C18" s="197">
        <v>0</v>
      </c>
      <c r="D18" s="48" t="s">
        <v>30</v>
      </c>
      <c r="E18" s="197">
        <v>0</v>
      </c>
      <c r="F18" s="197">
        <v>0</v>
      </c>
    </row>
    <row r="19" spans="1:6" x14ac:dyDescent="0.25">
      <c r="A19" s="48" t="s">
        <v>31</v>
      </c>
      <c r="B19" s="197">
        <v>-0.2</v>
      </c>
      <c r="C19" s="197">
        <v>-0.2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97">
        <v>81500</v>
      </c>
      <c r="C20" s="197">
        <v>24500</v>
      </c>
      <c r="D20" s="48" t="s">
        <v>34</v>
      </c>
      <c r="E20" s="197">
        <v>0</v>
      </c>
      <c r="F20" s="197">
        <v>0</v>
      </c>
    </row>
    <row r="21" spans="1:6" x14ac:dyDescent="0.25">
      <c r="A21" s="48" t="s">
        <v>35</v>
      </c>
      <c r="B21" s="197">
        <v>3063.32</v>
      </c>
      <c r="C21" s="197">
        <v>3063.32</v>
      </c>
      <c r="D21" s="48" t="s">
        <v>36</v>
      </c>
      <c r="E21" s="197">
        <v>0</v>
      </c>
      <c r="F21" s="197">
        <v>0</v>
      </c>
    </row>
    <row r="22" spans="1:6" x14ac:dyDescent="0.25">
      <c r="A22" s="48" t="s">
        <v>37</v>
      </c>
      <c r="B22" s="197">
        <v>3000</v>
      </c>
      <c r="C22" s="197">
        <v>3000</v>
      </c>
      <c r="D22" s="48" t="s">
        <v>38</v>
      </c>
      <c r="E22" s="197">
        <v>0</v>
      </c>
      <c r="F22" s="197">
        <v>0</v>
      </c>
    </row>
    <row r="23" spans="1:6" x14ac:dyDescent="0.25">
      <c r="A23" s="48" t="s">
        <v>39</v>
      </c>
      <c r="B23" s="197">
        <v>0</v>
      </c>
      <c r="C23" s="19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197">
        <v>0</v>
      </c>
      <c r="C24" s="197">
        <v>0</v>
      </c>
      <c r="D24" s="48" t="s">
        <v>42</v>
      </c>
      <c r="E24" s="197">
        <v>0</v>
      </c>
      <c r="F24" s="19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197">
        <v>0</v>
      </c>
      <c r="F25" s="197">
        <v>0</v>
      </c>
    </row>
    <row r="26" spans="1:6" x14ac:dyDescent="0.25">
      <c r="A26" s="48" t="s">
        <v>45</v>
      </c>
      <c r="B26" s="197">
        <v>0</v>
      </c>
      <c r="C26" s="197">
        <v>0</v>
      </c>
      <c r="D26" s="46" t="s">
        <v>46</v>
      </c>
      <c r="E26" s="197">
        <v>0</v>
      </c>
      <c r="F26" s="197">
        <v>0</v>
      </c>
    </row>
    <row r="27" spans="1:6" x14ac:dyDescent="0.25">
      <c r="A27" s="48" t="s">
        <v>47</v>
      </c>
      <c r="B27" s="197">
        <v>0</v>
      </c>
      <c r="C27" s="19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197">
        <v>0</v>
      </c>
      <c r="C28" s="197">
        <v>0</v>
      </c>
      <c r="D28" s="48" t="s">
        <v>50</v>
      </c>
      <c r="E28" s="197">
        <v>0</v>
      </c>
      <c r="F28" s="197">
        <v>0</v>
      </c>
    </row>
    <row r="29" spans="1:6" x14ac:dyDescent="0.25">
      <c r="A29" s="48" t="s">
        <v>51</v>
      </c>
      <c r="B29" s="197">
        <v>0</v>
      </c>
      <c r="C29" s="197">
        <v>0</v>
      </c>
      <c r="D29" s="48" t="s">
        <v>52</v>
      </c>
      <c r="E29" s="197">
        <v>0</v>
      </c>
      <c r="F29" s="197">
        <v>0</v>
      </c>
    </row>
    <row r="30" spans="1:6" x14ac:dyDescent="0.25">
      <c r="A30" s="48" t="s">
        <v>53</v>
      </c>
      <c r="B30" s="197">
        <v>0</v>
      </c>
      <c r="C30" s="197">
        <v>0</v>
      </c>
      <c r="D30" s="48" t="s">
        <v>54</v>
      </c>
      <c r="E30" s="197">
        <v>0</v>
      </c>
      <c r="F30" s="19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197">
        <v>0</v>
      </c>
      <c r="C32" s="197">
        <v>0</v>
      </c>
      <c r="D32" s="48" t="s">
        <v>58</v>
      </c>
      <c r="E32" s="198">
        <v>0</v>
      </c>
      <c r="F32" s="198">
        <v>0</v>
      </c>
    </row>
    <row r="33" spans="1:6" ht="14.45" customHeight="1" x14ac:dyDescent="0.25">
      <c r="A33" s="48" t="s">
        <v>59</v>
      </c>
      <c r="B33" s="197">
        <v>0</v>
      </c>
      <c r="C33" s="197">
        <v>0</v>
      </c>
      <c r="D33" s="48" t="s">
        <v>60</v>
      </c>
      <c r="E33" s="197">
        <v>0</v>
      </c>
      <c r="F33" s="197">
        <v>0</v>
      </c>
    </row>
    <row r="34" spans="1:6" ht="14.45" customHeight="1" x14ac:dyDescent="0.25">
      <c r="A34" s="48" t="s">
        <v>61</v>
      </c>
      <c r="B34" s="197">
        <v>0</v>
      </c>
      <c r="C34" s="197">
        <v>0</v>
      </c>
      <c r="D34" s="48" t="s">
        <v>62</v>
      </c>
      <c r="E34" s="197">
        <v>0</v>
      </c>
      <c r="F34" s="197">
        <v>0</v>
      </c>
    </row>
    <row r="35" spans="1:6" ht="14.45" customHeight="1" x14ac:dyDescent="0.25">
      <c r="A35" s="48" t="s">
        <v>63</v>
      </c>
      <c r="B35" s="197">
        <v>0</v>
      </c>
      <c r="C35" s="197">
        <v>0</v>
      </c>
      <c r="D35" s="48" t="s">
        <v>64</v>
      </c>
      <c r="E35" s="197">
        <v>0</v>
      </c>
      <c r="F35" s="197">
        <v>0</v>
      </c>
    </row>
    <row r="36" spans="1:6" ht="14.45" customHeight="1" x14ac:dyDescent="0.25">
      <c r="A36" s="48" t="s">
        <v>65</v>
      </c>
      <c r="B36" s="197">
        <v>0</v>
      </c>
      <c r="C36" s="197">
        <v>0</v>
      </c>
      <c r="D36" s="48" t="s">
        <v>66</v>
      </c>
      <c r="E36" s="197">
        <v>0</v>
      </c>
      <c r="F36" s="197">
        <v>0</v>
      </c>
    </row>
    <row r="37" spans="1:6" ht="14.45" customHeight="1" x14ac:dyDescent="0.25">
      <c r="A37" s="46" t="s">
        <v>67</v>
      </c>
      <c r="B37" s="197">
        <v>0</v>
      </c>
      <c r="C37" s="197">
        <v>0</v>
      </c>
      <c r="D37" s="48" t="s">
        <v>68</v>
      </c>
      <c r="E37" s="197">
        <v>0</v>
      </c>
      <c r="F37" s="19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197">
        <v>0</v>
      </c>
      <c r="C39" s="197">
        <v>0</v>
      </c>
      <c r="D39" s="48" t="s">
        <v>72</v>
      </c>
      <c r="E39" s="197">
        <v>0</v>
      </c>
      <c r="F39" s="197">
        <v>0</v>
      </c>
    </row>
    <row r="40" spans="1:6" x14ac:dyDescent="0.25">
      <c r="A40" s="48" t="s">
        <v>73</v>
      </c>
      <c r="B40" s="197">
        <v>0</v>
      </c>
      <c r="C40" s="197">
        <v>0</v>
      </c>
      <c r="D40" s="48" t="s">
        <v>74</v>
      </c>
      <c r="E40" s="197">
        <v>0</v>
      </c>
      <c r="F40" s="19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197">
        <v>0</v>
      </c>
      <c r="F41" s="197">
        <v>0</v>
      </c>
    </row>
    <row r="42" spans="1:6" x14ac:dyDescent="0.25">
      <c r="A42" s="48" t="s">
        <v>77</v>
      </c>
      <c r="B42" s="197">
        <v>0</v>
      </c>
      <c r="C42" s="19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197">
        <v>0</v>
      </c>
      <c r="C43" s="197">
        <v>0</v>
      </c>
      <c r="D43" s="48" t="s">
        <v>80</v>
      </c>
      <c r="E43" s="197">
        <v>0</v>
      </c>
      <c r="F43" s="197">
        <v>0</v>
      </c>
    </row>
    <row r="44" spans="1:6" x14ac:dyDescent="0.25">
      <c r="A44" s="48" t="s">
        <v>81</v>
      </c>
      <c r="B44" s="197">
        <v>0</v>
      </c>
      <c r="C44" s="197">
        <v>0</v>
      </c>
      <c r="D44" s="48" t="s">
        <v>82</v>
      </c>
      <c r="E44" s="197">
        <v>0</v>
      </c>
      <c r="F44" s="197">
        <v>0</v>
      </c>
    </row>
    <row r="45" spans="1:6" x14ac:dyDescent="0.25">
      <c r="A45" s="48" t="s">
        <v>83</v>
      </c>
      <c r="B45" s="197">
        <v>0</v>
      </c>
      <c r="C45" s="197">
        <v>0</v>
      </c>
      <c r="D45" s="48" t="s">
        <v>84</v>
      </c>
      <c r="E45" s="197">
        <v>0</v>
      </c>
      <c r="F45" s="19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493275.51</v>
      </c>
      <c r="C47" s="4">
        <f>C9+C17+C25+C31+C37+C38+C41</f>
        <v>125393.17</v>
      </c>
      <c r="D47" s="2" t="s">
        <v>86</v>
      </c>
      <c r="E47" s="4">
        <f>E9+E19+E23+E26+E27+E31+E38+E42</f>
        <v>147106.09</v>
      </c>
      <c r="F47" s="4">
        <f>F9+F19+F23+F26+F27+F31+F38+F42</f>
        <v>156609.96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97">
        <v>0</v>
      </c>
      <c r="C50" s="197">
        <v>0</v>
      </c>
      <c r="D50" s="46" t="s">
        <v>90</v>
      </c>
      <c r="E50" s="197">
        <v>0</v>
      </c>
      <c r="F50" s="197">
        <v>0</v>
      </c>
    </row>
    <row r="51" spans="1:6" x14ac:dyDescent="0.25">
      <c r="A51" s="46" t="s">
        <v>91</v>
      </c>
      <c r="B51" s="197">
        <v>0</v>
      </c>
      <c r="C51" s="197">
        <v>0</v>
      </c>
      <c r="D51" s="46" t="s">
        <v>92</v>
      </c>
      <c r="E51" s="197">
        <v>0</v>
      </c>
      <c r="F51" s="197">
        <v>0</v>
      </c>
    </row>
    <row r="52" spans="1:6" x14ac:dyDescent="0.25">
      <c r="A52" s="46" t="s">
        <v>93</v>
      </c>
      <c r="B52" s="197">
        <v>0</v>
      </c>
      <c r="C52" s="197">
        <v>0</v>
      </c>
      <c r="D52" s="46" t="s">
        <v>94</v>
      </c>
      <c r="E52" s="197">
        <v>0</v>
      </c>
      <c r="F52" s="197">
        <v>0</v>
      </c>
    </row>
    <row r="53" spans="1:6" x14ac:dyDescent="0.25">
      <c r="A53" s="46" t="s">
        <v>95</v>
      </c>
      <c r="B53" s="197">
        <v>869324.16</v>
      </c>
      <c r="C53" s="197">
        <v>869324.16</v>
      </c>
      <c r="D53" s="46" t="s">
        <v>96</v>
      </c>
      <c r="E53" s="197">
        <v>0</v>
      </c>
      <c r="F53" s="197">
        <v>0</v>
      </c>
    </row>
    <row r="54" spans="1:6" x14ac:dyDescent="0.25">
      <c r="A54" s="46" t="s">
        <v>97</v>
      </c>
      <c r="B54" s="197">
        <v>0</v>
      </c>
      <c r="C54" s="197">
        <v>0</v>
      </c>
      <c r="D54" s="46" t="s">
        <v>98</v>
      </c>
      <c r="E54" s="197">
        <v>0</v>
      </c>
      <c r="F54" s="197">
        <v>0</v>
      </c>
    </row>
    <row r="55" spans="1:6" x14ac:dyDescent="0.25">
      <c r="A55" s="46" t="s">
        <v>99</v>
      </c>
      <c r="B55" s="197">
        <v>-573384.48</v>
      </c>
      <c r="C55" s="197">
        <v>-573384.48</v>
      </c>
      <c r="D55" s="50" t="s">
        <v>100</v>
      </c>
      <c r="E55" s="197">
        <v>0</v>
      </c>
      <c r="F55" s="197">
        <v>0</v>
      </c>
    </row>
    <row r="56" spans="1:6" x14ac:dyDescent="0.25">
      <c r="A56" s="46" t="s">
        <v>101</v>
      </c>
      <c r="B56" s="197">
        <v>0</v>
      </c>
      <c r="C56" s="197">
        <v>0</v>
      </c>
      <c r="D56" s="45"/>
      <c r="E56" s="49"/>
      <c r="F56" s="49"/>
    </row>
    <row r="57" spans="1:6" x14ac:dyDescent="0.25">
      <c r="A57" s="46" t="s">
        <v>102</v>
      </c>
      <c r="B57" s="197">
        <v>0</v>
      </c>
      <c r="C57" s="19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197">
        <v>0</v>
      </c>
      <c r="C58" s="19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147106.09</v>
      </c>
      <c r="F59" s="4">
        <f>F47+F57</f>
        <v>156609.96</v>
      </c>
    </row>
    <row r="60" spans="1:6" x14ac:dyDescent="0.25">
      <c r="A60" s="3" t="s">
        <v>106</v>
      </c>
      <c r="B60" s="4">
        <f>SUM(B50:B58)</f>
        <v>295939.68000000005</v>
      </c>
      <c r="C60" s="4">
        <f>SUM(C50:C58)</f>
        <v>295939.68000000005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789215.19000000006</v>
      </c>
      <c r="C62" s="4">
        <f>SUM(C47+C60)</f>
        <v>421332.85000000003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110</v>
      </c>
      <c r="E64" s="197">
        <v>0</v>
      </c>
      <c r="F64" s="197">
        <v>0</v>
      </c>
    </row>
    <row r="65" spans="1:6" x14ac:dyDescent="0.25">
      <c r="A65" s="45"/>
      <c r="B65" s="45"/>
      <c r="C65" s="45"/>
      <c r="D65" s="50" t="s">
        <v>111</v>
      </c>
      <c r="E65" s="197">
        <v>0</v>
      </c>
      <c r="F65" s="197">
        <v>0</v>
      </c>
    </row>
    <row r="66" spans="1:6" x14ac:dyDescent="0.25">
      <c r="A66" s="45"/>
      <c r="B66" s="45"/>
      <c r="C66" s="45"/>
      <c r="D66" s="46" t="s">
        <v>112</v>
      </c>
      <c r="E66" s="197">
        <v>0</v>
      </c>
      <c r="F66" s="19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642109.10000000009</v>
      </c>
      <c r="F68" s="47">
        <f>SUM(F69:F73)</f>
        <v>264722.89</v>
      </c>
    </row>
    <row r="69" spans="1:6" x14ac:dyDescent="0.25">
      <c r="A69" s="53"/>
      <c r="B69" s="45"/>
      <c r="C69" s="45"/>
      <c r="D69" s="46" t="s">
        <v>114</v>
      </c>
      <c r="E69" s="197">
        <v>377386.21</v>
      </c>
      <c r="F69" s="197">
        <v>157282.51999999999</v>
      </c>
    </row>
    <row r="70" spans="1:6" x14ac:dyDescent="0.25">
      <c r="A70" s="53"/>
      <c r="B70" s="45"/>
      <c r="C70" s="45"/>
      <c r="D70" s="46" t="s">
        <v>115</v>
      </c>
      <c r="E70" s="197">
        <v>264722.89</v>
      </c>
      <c r="F70" s="197">
        <v>107440.37</v>
      </c>
    </row>
    <row r="71" spans="1:6" x14ac:dyDescent="0.25">
      <c r="A71" s="53"/>
      <c r="B71" s="45"/>
      <c r="C71" s="45"/>
      <c r="D71" s="46" t="s">
        <v>116</v>
      </c>
      <c r="E71" s="197">
        <v>0</v>
      </c>
      <c r="F71" s="197">
        <v>0</v>
      </c>
    </row>
    <row r="72" spans="1:6" x14ac:dyDescent="0.25">
      <c r="A72" s="53"/>
      <c r="B72" s="45"/>
      <c r="C72" s="45"/>
      <c r="D72" s="46" t="s">
        <v>117</v>
      </c>
      <c r="E72" s="197">
        <v>0</v>
      </c>
      <c r="F72" s="197">
        <v>0</v>
      </c>
    </row>
    <row r="73" spans="1:6" x14ac:dyDescent="0.25">
      <c r="A73" s="53"/>
      <c r="B73" s="45"/>
      <c r="C73" s="45"/>
      <c r="D73" s="46" t="s">
        <v>118</v>
      </c>
      <c r="E73" s="197">
        <v>0</v>
      </c>
      <c r="F73" s="19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197">
        <v>0</v>
      </c>
      <c r="F76" s="197">
        <v>0</v>
      </c>
    </row>
    <row r="77" spans="1:6" x14ac:dyDescent="0.25">
      <c r="A77" s="53"/>
      <c r="B77" s="45"/>
      <c r="C77" s="45"/>
      <c r="D77" s="46" t="s">
        <v>121</v>
      </c>
      <c r="E77" s="197">
        <v>0</v>
      </c>
      <c r="F77" s="19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642109.10000000009</v>
      </c>
      <c r="F79" s="4">
        <f>F63+F68+F75</f>
        <v>264722.89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789215.19000000006</v>
      </c>
      <c r="F81" s="4">
        <f>F59+F79</f>
        <v>421332.85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42:F42 B59:C62 B9:C9 B17:C17 B25:C25 B31:C31 B38:C38 B41:C41 B46:C49 E9:F9 E19:F19 E23:F23 E27:F27 E31:F31 E38:F38 E56:F63 E67:F68 E74:F75 E78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 B17:C17 B25:C25 B41:C41 B46:C46 B59:C62 E19:F19 E23:F23 E27:F27 E31:F31 E38:F38 E42:F42 E46:F49 E56:F63 E67:F68 E74:F75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455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464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477</v>
      </c>
      <c r="B20" s="75"/>
      <c r="C20" s="75"/>
      <c r="D20" s="75"/>
      <c r="E20" s="75"/>
      <c r="F20" s="75"/>
      <c r="G20" s="75"/>
    </row>
    <row r="21" spans="1:7" x14ac:dyDescent="0.25">
      <c r="A21" s="3" t="s">
        <v>478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477</v>
      </c>
      <c r="B27" s="76"/>
      <c r="C27" s="76"/>
      <c r="D27" s="76"/>
      <c r="E27" s="76"/>
      <c r="F27" s="76"/>
      <c r="G27" s="76"/>
    </row>
    <row r="28" spans="1:7" x14ac:dyDescent="0.25">
      <c r="A28" s="3" t="s">
        <v>484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485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486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298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487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490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456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491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500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500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505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513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465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296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298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487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517</v>
      </c>
    </row>
    <row r="39" spans="1:7" x14ac:dyDescent="0.25">
      <c r="A39" t="s">
        <v>518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519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520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491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492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493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494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500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492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521</v>
      </c>
    </row>
    <row r="32" spans="1:7" x14ac:dyDescent="0.25">
      <c r="A32" t="s">
        <v>522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523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 xml:space="preserve"> Casa de la Cultura del Municipio de Valle de Santiago, Gto.</v>
      </c>
      <c r="B2" s="182"/>
      <c r="C2" s="182"/>
      <c r="D2" s="182"/>
      <c r="E2" s="182"/>
      <c r="F2" s="183"/>
    </row>
    <row r="3" spans="1:6" x14ac:dyDescent="0.25">
      <c r="A3" s="178" t="s">
        <v>524</v>
      </c>
      <c r="B3" s="179"/>
      <c r="C3" s="179"/>
      <c r="D3" s="179"/>
      <c r="E3" s="179"/>
      <c r="F3" s="180"/>
    </row>
    <row r="4" spans="1:6" ht="30" x14ac:dyDescent="0.25">
      <c r="A4" s="139" t="s">
        <v>506</v>
      </c>
      <c r="B4" s="7" t="s">
        <v>525</v>
      </c>
      <c r="C4" s="33" t="s">
        <v>526</v>
      </c>
      <c r="D4" s="33" t="s">
        <v>527</v>
      </c>
      <c r="E4" s="33" t="s">
        <v>528</v>
      </c>
      <c r="F4" s="33" t="s">
        <v>529</v>
      </c>
    </row>
    <row r="5" spans="1:6" ht="15.75" customHeight="1" x14ac:dyDescent="0.25">
      <c r="A5" s="143" t="s">
        <v>530</v>
      </c>
      <c r="B5" s="148"/>
      <c r="C5" s="148"/>
      <c r="D5" s="148"/>
      <c r="E5" s="148"/>
      <c r="F5" s="148"/>
    </row>
    <row r="6" spans="1:6" ht="30" x14ac:dyDescent="0.25">
      <c r="A6" s="146" t="s">
        <v>531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533</v>
      </c>
      <c r="B9" s="145"/>
      <c r="C9" s="145"/>
      <c r="D9" s="145"/>
      <c r="E9" s="145"/>
      <c r="F9" s="145"/>
    </row>
    <row r="10" spans="1:6" x14ac:dyDescent="0.25">
      <c r="A10" s="146" t="s">
        <v>534</v>
      </c>
      <c r="B10" s="155"/>
      <c r="C10" s="155"/>
      <c r="D10" s="155"/>
      <c r="E10" s="155"/>
      <c r="F10" s="155"/>
    </row>
    <row r="11" spans="1:6" x14ac:dyDescent="0.25">
      <c r="A11" s="67" t="s">
        <v>535</v>
      </c>
      <c r="B11" s="155"/>
      <c r="C11" s="155"/>
      <c r="D11" s="155"/>
      <c r="E11" s="155"/>
      <c r="F11" s="155"/>
    </row>
    <row r="12" spans="1:6" x14ac:dyDescent="0.25">
      <c r="A12" s="67" t="s">
        <v>536</v>
      </c>
      <c r="B12" s="155"/>
      <c r="C12" s="155"/>
      <c r="D12" s="155"/>
      <c r="E12" s="155"/>
      <c r="F12" s="155"/>
    </row>
    <row r="13" spans="1:6" x14ac:dyDescent="0.25">
      <c r="A13" s="67" t="s">
        <v>537</v>
      </c>
      <c r="B13" s="155"/>
      <c r="C13" s="155"/>
      <c r="D13" s="155"/>
      <c r="E13" s="155"/>
      <c r="F13" s="155"/>
    </row>
    <row r="14" spans="1:6" x14ac:dyDescent="0.25">
      <c r="A14" s="146" t="s">
        <v>538</v>
      </c>
      <c r="B14" s="155"/>
      <c r="C14" s="155"/>
      <c r="D14" s="155"/>
      <c r="E14" s="155"/>
      <c r="F14" s="155"/>
    </row>
    <row r="15" spans="1:6" x14ac:dyDescent="0.25">
      <c r="A15" s="67" t="s">
        <v>535</v>
      </c>
      <c r="B15" s="155"/>
      <c r="C15" s="155"/>
      <c r="D15" s="155"/>
      <c r="E15" s="155"/>
      <c r="F15" s="155"/>
    </row>
    <row r="16" spans="1:6" x14ac:dyDescent="0.25">
      <c r="A16" s="67" t="s">
        <v>536</v>
      </c>
      <c r="B16" s="156"/>
      <c r="C16" s="156"/>
      <c r="D16" s="156"/>
      <c r="E16" s="156"/>
      <c r="F16" s="156"/>
    </row>
    <row r="17" spans="1:6" x14ac:dyDescent="0.25">
      <c r="A17" s="67" t="s">
        <v>537</v>
      </c>
      <c r="B17" s="157"/>
      <c r="C17" s="157"/>
      <c r="D17" s="157"/>
      <c r="E17" s="157"/>
      <c r="F17" s="157"/>
    </row>
    <row r="18" spans="1:6" x14ac:dyDescent="0.25">
      <c r="A18" s="146" t="s">
        <v>539</v>
      </c>
      <c r="B18" s="157"/>
      <c r="C18" s="157"/>
      <c r="D18" s="157"/>
      <c r="E18" s="157"/>
      <c r="F18" s="157"/>
    </row>
    <row r="19" spans="1:6" x14ac:dyDescent="0.25">
      <c r="A19" s="146" t="s">
        <v>540</v>
      </c>
      <c r="B19" s="157"/>
      <c r="C19" s="157"/>
      <c r="D19" s="157"/>
      <c r="E19" s="157"/>
      <c r="F19" s="157"/>
    </row>
    <row r="20" spans="1:6" x14ac:dyDescent="0.25">
      <c r="A20" s="146" t="s">
        <v>541</v>
      </c>
      <c r="B20" s="158"/>
      <c r="C20" s="158"/>
      <c r="D20" s="158"/>
      <c r="E20" s="158"/>
      <c r="F20" s="158"/>
    </row>
    <row r="21" spans="1:6" x14ac:dyDescent="0.25">
      <c r="A21" s="146" t="s">
        <v>542</v>
      </c>
      <c r="B21" s="158"/>
      <c r="C21" s="158"/>
      <c r="D21" s="158"/>
      <c r="E21" s="158"/>
      <c r="F21" s="158"/>
    </row>
    <row r="22" spans="1:6" x14ac:dyDescent="0.25">
      <c r="A22" s="146" t="s">
        <v>543</v>
      </c>
      <c r="B22" s="158"/>
      <c r="C22" s="158"/>
      <c r="D22" s="158"/>
      <c r="E22" s="158"/>
      <c r="F22" s="158"/>
    </row>
    <row r="23" spans="1:6" x14ac:dyDescent="0.25">
      <c r="A23" s="146" t="s">
        <v>544</v>
      </c>
      <c r="B23" s="158"/>
      <c r="C23" s="158"/>
      <c r="D23" s="158"/>
      <c r="E23" s="158"/>
      <c r="F23" s="158"/>
    </row>
    <row r="24" spans="1:6" x14ac:dyDescent="0.25">
      <c r="A24" s="146" t="s">
        <v>545</v>
      </c>
      <c r="B24" s="150"/>
      <c r="C24" s="150"/>
      <c r="D24" s="150"/>
      <c r="E24" s="150"/>
      <c r="F24" s="150"/>
    </row>
    <row r="25" spans="1:6" x14ac:dyDescent="0.25">
      <c r="A25" s="146" t="s">
        <v>546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547</v>
      </c>
      <c r="B27" s="149"/>
      <c r="C27" s="149"/>
      <c r="D27" s="149"/>
      <c r="E27" s="149"/>
      <c r="F27" s="149"/>
    </row>
    <row r="28" spans="1:6" x14ac:dyDescent="0.25">
      <c r="A28" s="146" t="s">
        <v>548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549</v>
      </c>
      <c r="B30" s="53"/>
      <c r="C30" s="53"/>
      <c r="D30" s="53"/>
      <c r="E30" s="53"/>
      <c r="F30" s="53"/>
    </row>
    <row r="31" spans="1:6" x14ac:dyDescent="0.25">
      <c r="A31" s="154" t="s">
        <v>534</v>
      </c>
      <c r="B31" s="91"/>
      <c r="C31" s="91"/>
      <c r="D31" s="91"/>
      <c r="E31" s="91"/>
      <c r="F31" s="91"/>
    </row>
    <row r="32" spans="1:6" x14ac:dyDescent="0.25">
      <c r="A32" s="154" t="s">
        <v>538</v>
      </c>
      <c r="B32" s="91"/>
      <c r="C32" s="91"/>
      <c r="D32" s="91"/>
      <c r="E32" s="91"/>
      <c r="F32" s="91"/>
    </row>
    <row r="33" spans="1:6" x14ac:dyDescent="0.25">
      <c r="A33" s="154" t="s">
        <v>550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551</v>
      </c>
      <c r="B35" s="53"/>
      <c r="C35" s="53"/>
      <c r="D35" s="53"/>
      <c r="E35" s="53"/>
      <c r="F35" s="53"/>
    </row>
    <row r="36" spans="1:6" x14ac:dyDescent="0.25">
      <c r="A36" s="154" t="s">
        <v>552</v>
      </c>
      <c r="B36" s="53"/>
      <c r="C36" s="53"/>
      <c r="D36" s="53"/>
      <c r="E36" s="53"/>
      <c r="F36" s="53"/>
    </row>
    <row r="37" spans="1:6" x14ac:dyDescent="0.25">
      <c r="A37" s="154" t="s">
        <v>553</v>
      </c>
      <c r="B37" s="53"/>
      <c r="C37" s="53"/>
      <c r="D37" s="53"/>
      <c r="E37" s="53"/>
      <c r="F37" s="53"/>
    </row>
    <row r="38" spans="1:6" x14ac:dyDescent="0.25">
      <c r="A38" s="154" t="s">
        <v>554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556</v>
      </c>
      <c r="B42" s="53"/>
      <c r="C42" s="53"/>
      <c r="D42" s="53"/>
      <c r="E42" s="53"/>
      <c r="F42" s="53"/>
    </row>
    <row r="43" spans="1:6" x14ac:dyDescent="0.25">
      <c r="A43" s="154" t="s">
        <v>557</v>
      </c>
      <c r="B43" s="91"/>
      <c r="C43" s="91"/>
      <c r="D43" s="91"/>
      <c r="E43" s="91"/>
      <c r="F43" s="91"/>
    </row>
    <row r="44" spans="1:6" x14ac:dyDescent="0.25">
      <c r="A44" s="154" t="s">
        <v>558</v>
      </c>
      <c r="B44" s="91"/>
      <c r="C44" s="91"/>
      <c r="D44" s="91"/>
      <c r="E44" s="91"/>
      <c r="F44" s="91"/>
    </row>
    <row r="45" spans="1:6" x14ac:dyDescent="0.25">
      <c r="A45" s="154" t="s">
        <v>559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560</v>
      </c>
      <c r="B47" s="53"/>
      <c r="C47" s="53"/>
      <c r="D47" s="53"/>
      <c r="E47" s="53"/>
      <c r="F47" s="53"/>
    </row>
    <row r="48" spans="1:6" x14ac:dyDescent="0.25">
      <c r="A48" s="154" t="s">
        <v>558</v>
      </c>
      <c r="B48" s="91"/>
      <c r="C48" s="91"/>
      <c r="D48" s="91"/>
      <c r="E48" s="91"/>
      <c r="F48" s="91"/>
    </row>
    <row r="49" spans="1:6" x14ac:dyDescent="0.25">
      <c r="A49" s="154" t="s">
        <v>559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561</v>
      </c>
      <c r="B51" s="53"/>
      <c r="C51" s="53"/>
      <c r="D51" s="53"/>
      <c r="E51" s="53"/>
      <c r="F51" s="53"/>
    </row>
    <row r="52" spans="1:6" x14ac:dyDescent="0.25">
      <c r="A52" s="154" t="s">
        <v>558</v>
      </c>
      <c r="B52" s="91"/>
      <c r="C52" s="91"/>
      <c r="D52" s="91"/>
      <c r="E52" s="91"/>
      <c r="F52" s="91"/>
    </row>
    <row r="53" spans="1:6" x14ac:dyDescent="0.25">
      <c r="A53" s="154" t="s">
        <v>559</v>
      </c>
      <c r="B53" s="91"/>
      <c r="C53" s="91"/>
      <c r="D53" s="91"/>
      <c r="E53" s="91"/>
      <c r="F53" s="91"/>
    </row>
    <row r="54" spans="1:6" x14ac:dyDescent="0.25">
      <c r="A54" s="154" t="s">
        <v>562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563</v>
      </c>
      <c r="B56" s="53"/>
      <c r="C56" s="53"/>
      <c r="D56" s="53"/>
      <c r="E56" s="53"/>
      <c r="F56" s="53"/>
    </row>
    <row r="57" spans="1:6" x14ac:dyDescent="0.25">
      <c r="A57" s="154" t="s">
        <v>558</v>
      </c>
      <c r="B57" s="91"/>
      <c r="C57" s="91"/>
      <c r="D57" s="91"/>
      <c r="E57" s="91"/>
      <c r="F57" s="91"/>
    </row>
    <row r="58" spans="1:6" x14ac:dyDescent="0.25">
      <c r="A58" s="154" t="s">
        <v>559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564</v>
      </c>
      <c r="B60" s="53"/>
      <c r="C60" s="53"/>
      <c r="D60" s="53"/>
      <c r="E60" s="53"/>
      <c r="F60" s="53"/>
    </row>
    <row r="61" spans="1:6" x14ac:dyDescent="0.25">
      <c r="A61" s="154" t="s">
        <v>565</v>
      </c>
      <c r="B61" s="141"/>
      <c r="C61" s="141"/>
      <c r="D61" s="141"/>
      <c r="E61" s="141"/>
      <c r="F61" s="141"/>
    </row>
    <row r="62" spans="1:6" x14ac:dyDescent="0.25">
      <c r="A62" s="154" t="s">
        <v>566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567</v>
      </c>
      <c r="B64" s="141"/>
      <c r="C64" s="141"/>
      <c r="D64" s="141"/>
      <c r="E64" s="141"/>
      <c r="F64" s="141"/>
    </row>
    <row r="65" spans="1:6" x14ac:dyDescent="0.25">
      <c r="A65" s="154" t="s">
        <v>568</v>
      </c>
      <c r="B65" s="141"/>
      <c r="C65" s="141"/>
      <c r="D65" s="141"/>
      <c r="E65" s="141"/>
      <c r="F65" s="141"/>
    </row>
    <row r="66" spans="1:6" x14ac:dyDescent="0.25">
      <c r="A66" s="154" t="s">
        <v>569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454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455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456</v>
      </c>
      <c r="B5" s="132"/>
      <c r="C5" s="132"/>
      <c r="D5" s="132"/>
      <c r="E5" s="132"/>
      <c r="F5" s="132"/>
      <c r="G5" s="133"/>
    </row>
    <row r="6" spans="1:7" x14ac:dyDescent="0.25">
      <c r="A6" s="184" t="s">
        <v>506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570</v>
      </c>
      <c r="C7" s="185"/>
      <c r="D7" s="185"/>
      <c r="E7" s="185"/>
      <c r="F7" s="185"/>
      <c r="G7" s="185"/>
    </row>
    <row r="8" spans="1:7" ht="30" x14ac:dyDescent="0.25">
      <c r="A8" s="71" t="s">
        <v>513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300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580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489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490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456</v>
      </c>
      <c r="B5" s="114"/>
      <c r="C5" s="114"/>
      <c r="D5" s="114"/>
      <c r="E5" s="114"/>
      <c r="F5" s="114"/>
      <c r="G5" s="115"/>
    </row>
    <row r="6" spans="1:7" x14ac:dyDescent="0.25">
      <c r="A6" s="188" t="s">
        <v>581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570</v>
      </c>
      <c r="C7" s="185"/>
      <c r="D7" s="185"/>
      <c r="E7" s="185"/>
      <c r="F7" s="185"/>
      <c r="G7" s="185"/>
    </row>
    <row r="8" spans="1:7" x14ac:dyDescent="0.25">
      <c r="A8" s="26" t="s">
        <v>491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500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500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506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585</v>
      </c>
    </row>
    <row r="7" spans="1:7" x14ac:dyDescent="0.25">
      <c r="A7" s="62" t="s">
        <v>513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597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519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Casa de la Cultura del Municipio de Valle de Santiago,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520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581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599</v>
      </c>
    </row>
    <row r="7" spans="1:7" x14ac:dyDescent="0.25">
      <c r="A7" s="26" t="s">
        <v>491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600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597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523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 xml:space="preserve"> Casa de la Cultura del Municipio de Valle de Santiago,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525</v>
      </c>
      <c r="C4" s="121" t="s">
        <v>526</v>
      </c>
      <c r="D4" s="121" t="s">
        <v>527</v>
      </c>
      <c r="E4" s="121" t="s">
        <v>528</v>
      </c>
      <c r="F4" s="121" t="s">
        <v>529</v>
      </c>
    </row>
    <row r="5" spans="1:6" ht="12.75" customHeight="1" x14ac:dyDescent="0.25">
      <c r="A5" s="18" t="s">
        <v>530</v>
      </c>
      <c r="B5" s="53"/>
      <c r="C5" s="53"/>
      <c r="D5" s="53"/>
      <c r="E5" s="53"/>
      <c r="F5" s="53"/>
    </row>
    <row r="6" spans="1:6" ht="30" x14ac:dyDescent="0.25">
      <c r="A6" s="59" t="s">
        <v>531</v>
      </c>
      <c r="B6" s="60"/>
      <c r="C6" s="60"/>
      <c r="D6" s="60"/>
      <c r="E6" s="60"/>
      <c r="F6" s="60"/>
    </row>
    <row r="7" spans="1:6" ht="15" x14ac:dyDescent="0.25">
      <c r="A7" s="59" t="s">
        <v>532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533</v>
      </c>
      <c r="B9" s="45"/>
      <c r="C9" s="45"/>
      <c r="D9" s="45"/>
      <c r="E9" s="45"/>
      <c r="F9" s="45"/>
    </row>
    <row r="10" spans="1:6" ht="15" x14ac:dyDescent="0.25">
      <c r="A10" s="59" t="s">
        <v>534</v>
      </c>
      <c r="B10" s="60"/>
      <c r="C10" s="60"/>
      <c r="D10" s="60"/>
      <c r="E10" s="60"/>
      <c r="F10" s="60"/>
    </row>
    <row r="11" spans="1:6" ht="15" x14ac:dyDescent="0.25">
      <c r="A11" s="80" t="s">
        <v>535</v>
      </c>
      <c r="B11" s="60"/>
      <c r="C11" s="60"/>
      <c r="D11" s="60"/>
      <c r="E11" s="60"/>
      <c r="F11" s="60"/>
    </row>
    <row r="12" spans="1:6" ht="15" x14ac:dyDescent="0.25">
      <c r="A12" s="80" t="s">
        <v>536</v>
      </c>
      <c r="B12" s="60"/>
      <c r="C12" s="60"/>
      <c r="D12" s="60"/>
      <c r="E12" s="60"/>
      <c r="F12" s="60"/>
    </row>
    <row r="13" spans="1:6" ht="15" x14ac:dyDescent="0.25">
      <c r="A13" s="80" t="s">
        <v>537</v>
      </c>
      <c r="B13" s="60"/>
      <c r="C13" s="60"/>
      <c r="D13" s="60"/>
      <c r="E13" s="60"/>
      <c r="F13" s="60"/>
    </row>
    <row r="14" spans="1:6" ht="15" x14ac:dyDescent="0.25">
      <c r="A14" s="59" t="s">
        <v>538</v>
      </c>
      <c r="B14" s="60"/>
      <c r="C14" s="60"/>
      <c r="D14" s="60"/>
      <c r="E14" s="60"/>
      <c r="F14" s="60"/>
    </row>
    <row r="15" spans="1:6" ht="15" x14ac:dyDescent="0.25">
      <c r="A15" s="80" t="s">
        <v>535</v>
      </c>
      <c r="B15" s="60"/>
      <c r="C15" s="60"/>
      <c r="D15" s="60"/>
      <c r="E15" s="60"/>
      <c r="F15" s="60"/>
    </row>
    <row r="16" spans="1:6" ht="15" x14ac:dyDescent="0.25">
      <c r="A16" s="80" t="s">
        <v>536</v>
      </c>
      <c r="B16" s="60"/>
      <c r="C16" s="60"/>
      <c r="D16" s="60"/>
      <c r="E16" s="60"/>
      <c r="F16" s="60"/>
    </row>
    <row r="17" spans="1:6" ht="15" x14ac:dyDescent="0.25">
      <c r="A17" s="80" t="s">
        <v>537</v>
      </c>
      <c r="B17" s="60"/>
      <c r="C17" s="60"/>
      <c r="D17" s="60"/>
      <c r="E17" s="60"/>
      <c r="F17" s="60"/>
    </row>
    <row r="18" spans="1:6" ht="15" x14ac:dyDescent="0.25">
      <c r="A18" s="59" t="s">
        <v>539</v>
      </c>
      <c r="B18" s="122"/>
      <c r="C18" s="60"/>
      <c r="D18" s="60"/>
      <c r="E18" s="60"/>
      <c r="F18" s="60"/>
    </row>
    <row r="19" spans="1:6" ht="15" x14ac:dyDescent="0.25">
      <c r="A19" s="59" t="s">
        <v>540</v>
      </c>
      <c r="B19" s="60"/>
      <c r="C19" s="60"/>
      <c r="D19" s="60"/>
      <c r="E19" s="60"/>
      <c r="F19" s="60"/>
    </row>
    <row r="20" spans="1:6" ht="30" x14ac:dyDescent="0.25">
      <c r="A20" s="59" t="s">
        <v>541</v>
      </c>
      <c r="B20" s="123"/>
      <c r="C20" s="123"/>
      <c r="D20" s="123"/>
      <c r="E20" s="123"/>
      <c r="F20" s="123"/>
    </row>
    <row r="21" spans="1:6" ht="30" x14ac:dyDescent="0.25">
      <c r="A21" s="59" t="s">
        <v>542</v>
      </c>
      <c r="B21" s="123"/>
      <c r="C21" s="123"/>
      <c r="D21" s="123"/>
      <c r="E21" s="123"/>
      <c r="F21" s="123"/>
    </row>
    <row r="22" spans="1:6" ht="30" x14ac:dyDescent="0.25">
      <c r="A22" s="59" t="s">
        <v>543</v>
      </c>
      <c r="B22" s="123"/>
      <c r="C22" s="123"/>
      <c r="D22" s="123"/>
      <c r="E22" s="123"/>
      <c r="F22" s="123"/>
    </row>
    <row r="23" spans="1:6" ht="15" x14ac:dyDescent="0.25">
      <c r="A23" s="59" t="s">
        <v>544</v>
      </c>
      <c r="B23" s="123"/>
      <c r="C23" s="123"/>
      <c r="D23" s="123"/>
      <c r="E23" s="123"/>
      <c r="F23" s="123"/>
    </row>
    <row r="24" spans="1:6" ht="15" x14ac:dyDescent="0.25">
      <c r="A24" s="59" t="s">
        <v>545</v>
      </c>
      <c r="B24" s="124"/>
      <c r="C24" s="60"/>
      <c r="D24" s="60"/>
      <c r="E24" s="60"/>
      <c r="F24" s="60"/>
    </row>
    <row r="25" spans="1:6" ht="15" x14ac:dyDescent="0.25">
      <c r="A25" s="59" t="s">
        <v>546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547</v>
      </c>
      <c r="B27" s="45"/>
      <c r="C27" s="45"/>
      <c r="D27" s="45"/>
      <c r="E27" s="45"/>
      <c r="F27" s="45"/>
    </row>
    <row r="28" spans="1:6" ht="15" x14ac:dyDescent="0.25">
      <c r="A28" s="59" t="s">
        <v>548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549</v>
      </c>
      <c r="B30" s="45"/>
      <c r="C30" s="45"/>
      <c r="D30" s="45"/>
      <c r="E30" s="45"/>
      <c r="F30" s="45"/>
    </row>
    <row r="31" spans="1:6" ht="15" x14ac:dyDescent="0.25">
      <c r="A31" s="59" t="s">
        <v>534</v>
      </c>
      <c r="B31" s="60"/>
      <c r="C31" s="60"/>
      <c r="D31" s="60"/>
      <c r="E31" s="60"/>
      <c r="F31" s="60"/>
    </row>
    <row r="32" spans="1:6" ht="15" x14ac:dyDescent="0.25">
      <c r="A32" s="59" t="s">
        <v>538</v>
      </c>
      <c r="B32" s="60"/>
      <c r="C32" s="60"/>
      <c r="D32" s="60"/>
      <c r="E32" s="60"/>
      <c r="F32" s="60"/>
    </row>
    <row r="33" spans="1:6" ht="15" x14ac:dyDescent="0.25">
      <c r="A33" s="59" t="s">
        <v>550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551</v>
      </c>
      <c r="B35" s="45"/>
      <c r="C35" s="45"/>
      <c r="D35" s="45"/>
      <c r="E35" s="45"/>
      <c r="F35" s="45"/>
    </row>
    <row r="36" spans="1:6" ht="15" x14ac:dyDescent="0.25">
      <c r="A36" s="59" t="s">
        <v>552</v>
      </c>
      <c r="B36" s="60"/>
      <c r="C36" s="60"/>
      <c r="D36" s="60"/>
      <c r="E36" s="60"/>
      <c r="F36" s="60"/>
    </row>
    <row r="37" spans="1:6" ht="15" x14ac:dyDescent="0.25">
      <c r="A37" s="59" t="s">
        <v>553</v>
      </c>
      <c r="B37" s="60"/>
      <c r="C37" s="60"/>
      <c r="D37" s="60"/>
      <c r="E37" s="60"/>
      <c r="F37" s="60"/>
    </row>
    <row r="38" spans="1:6" ht="15" x14ac:dyDescent="0.25">
      <c r="A38" s="59" t="s">
        <v>554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556</v>
      </c>
      <c r="B42" s="45"/>
      <c r="C42" s="45"/>
      <c r="D42" s="45"/>
      <c r="E42" s="45"/>
      <c r="F42" s="45"/>
    </row>
    <row r="43" spans="1:6" ht="15" x14ac:dyDescent="0.25">
      <c r="A43" s="59" t="s">
        <v>557</v>
      </c>
      <c r="B43" s="60"/>
      <c r="C43" s="60"/>
      <c r="D43" s="60"/>
      <c r="E43" s="60"/>
      <c r="F43" s="60"/>
    </row>
    <row r="44" spans="1:6" ht="15" x14ac:dyDescent="0.25">
      <c r="A44" s="59" t="s">
        <v>558</v>
      </c>
      <c r="B44" s="60"/>
      <c r="C44" s="60"/>
      <c r="D44" s="60"/>
      <c r="E44" s="60"/>
      <c r="F44" s="60"/>
    </row>
    <row r="45" spans="1:6" ht="15" x14ac:dyDescent="0.25">
      <c r="A45" s="59" t="s">
        <v>559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560</v>
      </c>
      <c r="B47" s="45"/>
      <c r="C47" s="45"/>
      <c r="D47" s="45"/>
      <c r="E47" s="45"/>
      <c r="F47" s="45"/>
    </row>
    <row r="48" spans="1:6" ht="15" x14ac:dyDescent="0.25">
      <c r="A48" s="59" t="s">
        <v>558</v>
      </c>
      <c r="B48" s="123"/>
      <c r="C48" s="123"/>
      <c r="D48" s="123"/>
      <c r="E48" s="123"/>
      <c r="F48" s="123"/>
    </row>
    <row r="49" spans="1:6" ht="15" x14ac:dyDescent="0.25">
      <c r="A49" s="59" t="s">
        <v>559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561</v>
      </c>
      <c r="B51" s="45"/>
      <c r="C51" s="45"/>
      <c r="D51" s="45"/>
      <c r="E51" s="45"/>
      <c r="F51" s="45"/>
    </row>
    <row r="52" spans="1:6" ht="15" x14ac:dyDescent="0.25">
      <c r="A52" s="59" t="s">
        <v>558</v>
      </c>
      <c r="B52" s="60"/>
      <c r="C52" s="60"/>
      <c r="D52" s="60"/>
      <c r="E52" s="60"/>
      <c r="F52" s="60"/>
    </row>
    <row r="53" spans="1:6" ht="15" x14ac:dyDescent="0.25">
      <c r="A53" s="59" t="s">
        <v>559</v>
      </c>
      <c r="B53" s="60"/>
      <c r="C53" s="60"/>
      <c r="D53" s="60"/>
      <c r="E53" s="60"/>
      <c r="F53" s="60"/>
    </row>
    <row r="54" spans="1:6" ht="15" x14ac:dyDescent="0.25">
      <c r="A54" s="59" t="s">
        <v>562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199">
        <v>156609.96</v>
      </c>
      <c r="C18" s="108"/>
      <c r="D18" s="108"/>
      <c r="E18" s="108"/>
      <c r="F18" s="199">
        <v>147106.09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156609.96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147106.09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179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180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181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182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183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184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185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186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187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188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189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190</v>
      </c>
      <c r="B1" s="161"/>
      <c r="C1" s="161"/>
      <c r="D1" s="162"/>
    </row>
    <row r="2" spans="1:4" x14ac:dyDescent="0.25">
      <c r="A2" s="110" t="str">
        <f>'Formato 1'!A2</f>
        <v xml:space="preserve"> Casa de la Cultura del Municipio de Valle de Santiago, Gto.</v>
      </c>
      <c r="B2" s="111"/>
      <c r="C2" s="111"/>
      <c r="D2" s="112"/>
    </row>
    <row r="3" spans="1:4" x14ac:dyDescent="0.25">
      <c r="A3" s="113" t="s">
        <v>191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4">
        <f>SUM(B9:B11)</f>
        <v>3832857.6</v>
      </c>
      <c r="C8" s="14">
        <f>SUM(C9:C11)</f>
        <v>1194892.8</v>
      </c>
      <c r="D8" s="14">
        <f>SUM(D9:D11)</f>
        <v>1194892.8</v>
      </c>
    </row>
    <row r="9" spans="1:4" x14ac:dyDescent="0.25">
      <c r="A9" s="58" t="s">
        <v>196</v>
      </c>
      <c r="B9" s="200">
        <v>3832857.6</v>
      </c>
      <c r="C9" s="200">
        <v>1194892.8</v>
      </c>
      <c r="D9" s="200">
        <v>1194892.8</v>
      </c>
    </row>
    <row r="10" spans="1:4" x14ac:dyDescent="0.25">
      <c r="A10" s="58" t="s">
        <v>197</v>
      </c>
      <c r="B10" s="200">
        <v>0</v>
      </c>
      <c r="C10" s="200">
        <v>0</v>
      </c>
      <c r="D10" s="200">
        <v>0</v>
      </c>
    </row>
    <row r="11" spans="1:4" x14ac:dyDescent="0.25">
      <c r="A11" s="58" t="s">
        <v>198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199</v>
      </c>
      <c r="B13" s="14">
        <f>B14+B15</f>
        <v>3832857.6</v>
      </c>
      <c r="C13" s="14">
        <f>C14+C15</f>
        <v>817506.59</v>
      </c>
      <c r="D13" s="14">
        <f>D14+D15</f>
        <v>817506.59</v>
      </c>
    </row>
    <row r="14" spans="1:4" x14ac:dyDescent="0.25">
      <c r="A14" s="58" t="s">
        <v>200</v>
      </c>
      <c r="B14" s="200">
        <v>3832857.6</v>
      </c>
      <c r="C14" s="200">
        <v>817506.59</v>
      </c>
      <c r="D14" s="200">
        <v>817506.59</v>
      </c>
    </row>
    <row r="15" spans="1:4" x14ac:dyDescent="0.25">
      <c r="A15" s="58" t="s">
        <v>201</v>
      </c>
      <c r="B15" s="200">
        <v>0</v>
      </c>
      <c r="C15" s="200">
        <v>0</v>
      </c>
      <c r="D15" s="200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202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203</v>
      </c>
      <c r="B18" s="16">
        <v>0</v>
      </c>
      <c r="C18" s="200">
        <v>0</v>
      </c>
      <c r="D18" s="200">
        <v>0</v>
      </c>
    </row>
    <row r="19" spans="1:4" x14ac:dyDescent="0.25">
      <c r="A19" s="58" t="s">
        <v>204</v>
      </c>
      <c r="B19" s="16">
        <v>0</v>
      </c>
      <c r="C19" s="200">
        <v>0</v>
      </c>
      <c r="D19" s="200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205</v>
      </c>
      <c r="B21" s="14">
        <f>B8-B13+B17</f>
        <v>0</v>
      </c>
      <c r="C21" s="14">
        <f>C8-C13+C17</f>
        <v>377386.21000000008</v>
      </c>
      <c r="D21" s="14">
        <f>D8-D13+D17</f>
        <v>377386.21000000008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206</v>
      </c>
      <c r="B23" s="14">
        <f>B21-B11</f>
        <v>0</v>
      </c>
      <c r="C23" s="14">
        <f>C21-C11</f>
        <v>377386.21000000008</v>
      </c>
      <c r="D23" s="14">
        <f>D21-D11</f>
        <v>377386.21000000008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207</v>
      </c>
      <c r="B25" s="14">
        <f>B23-B17</f>
        <v>0</v>
      </c>
      <c r="C25" s="14">
        <f>C23-C17</f>
        <v>377386.21000000008</v>
      </c>
      <c r="D25" s="14">
        <f>D23-D17</f>
        <v>377386.21000000008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212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213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214</v>
      </c>
      <c r="B33" s="4">
        <f>B25+B29</f>
        <v>0</v>
      </c>
      <c r="C33" s="4">
        <f>C25+C29</f>
        <v>377386.21000000008</v>
      </c>
      <c r="D33" s="4">
        <f>D25+D29</f>
        <v>377386.21000000008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217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218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219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220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221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222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95" t="s">
        <v>223</v>
      </c>
      <c r="B48" s="96">
        <f>B9</f>
        <v>3832857.6</v>
      </c>
      <c r="C48" s="96">
        <f>C9</f>
        <v>1194892.8</v>
      </c>
      <c r="D48" s="96">
        <f>D9</f>
        <v>1194892.8</v>
      </c>
    </row>
    <row r="49" spans="1:4" x14ac:dyDescent="0.25">
      <c r="A49" s="21" t="s">
        <v>224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217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220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200</v>
      </c>
      <c r="B53" s="47">
        <f>B14</f>
        <v>3832857.6</v>
      </c>
      <c r="C53" s="47">
        <f>C14</f>
        <v>817506.59</v>
      </c>
      <c r="D53" s="47">
        <f>D14</f>
        <v>817506.59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203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225</v>
      </c>
      <c r="B57" s="4">
        <f>B48+B49-B53+B55</f>
        <v>0</v>
      </c>
      <c r="C57" s="4">
        <f>C48+C49-C53+C55</f>
        <v>377386.21000000008</v>
      </c>
      <c r="D57" s="4">
        <f>D48+D49-D53+D55</f>
        <v>377386.21000000008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226</v>
      </c>
      <c r="B59" s="4">
        <f>B57-B49</f>
        <v>0</v>
      </c>
      <c r="C59" s="4">
        <f>C57-C49</f>
        <v>377386.21000000008</v>
      </c>
      <c r="D59" s="4">
        <f>D57-D49</f>
        <v>377386.21000000008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95" t="s">
        <v>197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227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218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221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228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204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229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230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232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233</v>
      </c>
      <c r="B6" s="166" t="s">
        <v>234</v>
      </c>
      <c r="C6" s="166"/>
      <c r="D6" s="166"/>
      <c r="E6" s="166"/>
      <c r="F6" s="166"/>
      <c r="G6" s="166" t="s">
        <v>235</v>
      </c>
    </row>
    <row r="7" spans="1:7" ht="30" x14ac:dyDescent="0.25">
      <c r="A7" s="165"/>
      <c r="B7" s="25" t="s">
        <v>236</v>
      </c>
      <c r="C7" s="7" t="s">
        <v>237</v>
      </c>
      <c r="D7" s="25" t="s">
        <v>238</v>
      </c>
      <c r="E7" s="25" t="s">
        <v>193</v>
      </c>
      <c r="F7" s="25" t="s">
        <v>239</v>
      </c>
      <c r="G7" s="166"/>
    </row>
    <row r="8" spans="1:7" x14ac:dyDescent="0.25">
      <c r="A8" s="26" t="s">
        <v>240</v>
      </c>
      <c r="B8" s="91"/>
      <c r="C8" s="91"/>
      <c r="D8" s="91"/>
      <c r="E8" s="91"/>
      <c r="F8" s="91"/>
      <c r="G8" s="91"/>
    </row>
    <row r="9" spans="1:7" x14ac:dyDescent="0.25">
      <c r="A9" s="58" t="s">
        <v>241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242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244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245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247</v>
      </c>
      <c r="B15" s="201">
        <v>351520</v>
      </c>
      <c r="C15" s="201">
        <v>0</v>
      </c>
      <c r="D15" s="201">
        <v>351520</v>
      </c>
      <c r="E15" s="201">
        <v>138360</v>
      </c>
      <c r="F15" s="201">
        <v>138360</v>
      </c>
      <c r="G15" s="47">
        <f t="shared" si="0"/>
        <v>-213160</v>
      </c>
    </row>
    <row r="16" spans="1:7" x14ac:dyDescent="0.25">
      <c r="A16" s="92" t="s">
        <v>248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249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250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251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252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253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254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259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260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263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265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266</v>
      </c>
      <c r="B34" s="201">
        <v>3481337.6</v>
      </c>
      <c r="C34" s="201">
        <v>0</v>
      </c>
      <c r="D34" s="201">
        <v>3481337.6</v>
      </c>
      <c r="E34" s="201">
        <v>1056532.8</v>
      </c>
      <c r="F34" s="201">
        <v>1056532.8</v>
      </c>
      <c r="G34" s="47">
        <f t="shared" si="4"/>
        <v>-2424804.7999999998</v>
      </c>
    </row>
    <row r="35" spans="1:7" ht="14.45" customHeight="1" x14ac:dyDescent="0.25">
      <c r="A35" s="58" t="s">
        <v>267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269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272</v>
      </c>
      <c r="B41" s="4">
        <f t="shared" ref="B41:G41" si="7">SUM(B9,B10,B11,B12,B13,B14,B15,B16,B28,B34,B35,B37)</f>
        <v>3832857.6</v>
      </c>
      <c r="C41" s="4">
        <f t="shared" si="7"/>
        <v>0</v>
      </c>
      <c r="D41" s="4">
        <f t="shared" si="7"/>
        <v>3832857.6</v>
      </c>
      <c r="E41" s="4">
        <f t="shared" si="7"/>
        <v>1194892.8</v>
      </c>
      <c r="F41" s="4">
        <f t="shared" si="7"/>
        <v>1194892.8</v>
      </c>
      <c r="G41" s="4">
        <f t="shared" si="7"/>
        <v>-2637964.7999999998</v>
      </c>
    </row>
    <row r="42" spans="1:7" x14ac:dyDescent="0.25">
      <c r="A42" s="3" t="s">
        <v>273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274</v>
      </c>
      <c r="B44" s="49"/>
      <c r="C44" s="49"/>
      <c r="D44" s="49"/>
      <c r="E44" s="49"/>
      <c r="F44" s="49"/>
      <c r="G44" s="49"/>
    </row>
    <row r="45" spans="1:7" x14ac:dyDescent="0.25">
      <c r="A45" s="58" t="s">
        <v>275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284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289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294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295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296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297</v>
      </c>
      <c r="B70" s="4">
        <f t="shared" ref="B70:G70" si="16">B41+B65+B67</f>
        <v>3832857.6</v>
      </c>
      <c r="C70" s="4">
        <f t="shared" si="16"/>
        <v>0</v>
      </c>
      <c r="D70" s="4">
        <f t="shared" si="16"/>
        <v>3832857.6</v>
      </c>
      <c r="E70" s="4">
        <f t="shared" si="16"/>
        <v>1194892.8</v>
      </c>
      <c r="F70" s="4">
        <f t="shared" si="16"/>
        <v>1194892.8</v>
      </c>
      <c r="G70" s="4">
        <f t="shared" si="16"/>
        <v>-2637964.7999999998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298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301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302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 xml:space="preserve"> Casa de la Cultura del Municipio de Valle de Santiago,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303</v>
      </c>
      <c r="B3" s="126"/>
      <c r="C3" s="126"/>
      <c r="D3" s="126"/>
      <c r="E3" s="126"/>
      <c r="F3" s="126"/>
      <c r="G3" s="126"/>
    </row>
    <row r="4" spans="1:7" x14ac:dyDescent="0.25">
      <c r="A4" s="126" t="s">
        <v>304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305</v>
      </c>
      <c r="C7" s="167"/>
      <c r="D7" s="167"/>
      <c r="E7" s="167"/>
      <c r="F7" s="167"/>
      <c r="G7" s="168" t="s">
        <v>306</v>
      </c>
    </row>
    <row r="8" spans="1:7" ht="30" x14ac:dyDescent="0.25">
      <c r="A8" s="167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67"/>
    </row>
    <row r="9" spans="1:7" x14ac:dyDescent="0.25">
      <c r="A9" s="27" t="s">
        <v>311</v>
      </c>
      <c r="B9" s="83">
        <f t="shared" ref="B9:G9" si="0">SUM(B10,B18,B28,B38,B48,B58,B62,B71,B75)</f>
        <v>3832857.5999999996</v>
      </c>
      <c r="C9" s="83">
        <f t="shared" si="0"/>
        <v>0</v>
      </c>
      <c r="D9" s="83">
        <f t="shared" si="0"/>
        <v>3832857.5999999996</v>
      </c>
      <c r="E9" s="83">
        <f t="shared" si="0"/>
        <v>817506.59</v>
      </c>
      <c r="F9" s="83">
        <f t="shared" si="0"/>
        <v>817506.59</v>
      </c>
      <c r="G9" s="83">
        <f t="shared" si="0"/>
        <v>3015351.0100000002</v>
      </c>
    </row>
    <row r="10" spans="1:7" x14ac:dyDescent="0.25">
      <c r="A10" s="84" t="s">
        <v>312</v>
      </c>
      <c r="B10" s="83">
        <f t="shared" ref="B10:G10" si="1">SUM(B11:B17)</f>
        <v>2962874.53</v>
      </c>
      <c r="C10" s="83">
        <f t="shared" si="1"/>
        <v>0</v>
      </c>
      <c r="D10" s="83">
        <f t="shared" si="1"/>
        <v>2962874.53</v>
      </c>
      <c r="E10" s="83">
        <f t="shared" si="1"/>
        <v>513183.49</v>
      </c>
      <c r="F10" s="83">
        <f t="shared" si="1"/>
        <v>513183.49</v>
      </c>
      <c r="G10" s="83">
        <f t="shared" si="1"/>
        <v>2449691.04</v>
      </c>
    </row>
    <row r="11" spans="1:7" x14ac:dyDescent="0.25">
      <c r="A11" s="85" t="s">
        <v>313</v>
      </c>
      <c r="B11" s="202">
        <v>1655448</v>
      </c>
      <c r="C11" s="202">
        <v>0</v>
      </c>
      <c r="D11" s="203">
        <f>B11+C11</f>
        <v>1655448</v>
      </c>
      <c r="E11" s="202">
        <v>320748.51</v>
      </c>
      <c r="F11" s="202">
        <v>320748.51</v>
      </c>
      <c r="G11" s="203">
        <f>D11-E11</f>
        <v>1334699.49</v>
      </c>
    </row>
    <row r="12" spans="1:7" x14ac:dyDescent="0.25">
      <c r="A12" s="85" t="s">
        <v>314</v>
      </c>
      <c r="B12" s="202">
        <v>647200.4</v>
      </c>
      <c r="C12" s="202">
        <v>0</v>
      </c>
      <c r="D12" s="203">
        <f t="shared" ref="D12:D17" si="2">B12+C12</f>
        <v>647200.4</v>
      </c>
      <c r="E12" s="202">
        <v>134420</v>
      </c>
      <c r="F12" s="202">
        <v>134420</v>
      </c>
      <c r="G12" s="203">
        <f t="shared" ref="G12:G17" si="3">D12-E12</f>
        <v>512780.4</v>
      </c>
    </row>
    <row r="13" spans="1:7" x14ac:dyDescent="0.25">
      <c r="A13" s="85" t="s">
        <v>315</v>
      </c>
      <c r="B13" s="202">
        <v>306706.13</v>
      </c>
      <c r="C13" s="202">
        <v>0</v>
      </c>
      <c r="D13" s="203">
        <f t="shared" si="2"/>
        <v>306706.13</v>
      </c>
      <c r="E13" s="202">
        <v>7558.25</v>
      </c>
      <c r="F13" s="202">
        <v>7558.25</v>
      </c>
      <c r="G13" s="203">
        <f t="shared" si="3"/>
        <v>299147.88</v>
      </c>
    </row>
    <row r="14" spans="1:7" x14ac:dyDescent="0.25">
      <c r="A14" s="85" t="s">
        <v>316</v>
      </c>
      <c r="B14" s="203">
        <v>0</v>
      </c>
      <c r="C14" s="203">
        <v>0</v>
      </c>
      <c r="D14" s="203">
        <f t="shared" si="2"/>
        <v>0</v>
      </c>
      <c r="E14" s="203">
        <v>0</v>
      </c>
      <c r="F14" s="203">
        <v>0</v>
      </c>
      <c r="G14" s="203">
        <f t="shared" si="3"/>
        <v>0</v>
      </c>
    </row>
    <row r="15" spans="1:7" x14ac:dyDescent="0.25">
      <c r="A15" s="85" t="s">
        <v>317</v>
      </c>
      <c r="B15" s="202">
        <v>353520</v>
      </c>
      <c r="C15" s="202">
        <v>0</v>
      </c>
      <c r="D15" s="203">
        <f t="shared" si="2"/>
        <v>353520</v>
      </c>
      <c r="E15" s="202">
        <v>50456.73</v>
      </c>
      <c r="F15" s="202">
        <v>50456.73</v>
      </c>
      <c r="G15" s="203">
        <f t="shared" si="3"/>
        <v>303063.27</v>
      </c>
    </row>
    <row r="16" spans="1:7" x14ac:dyDescent="0.25">
      <c r="A16" s="85" t="s">
        <v>318</v>
      </c>
      <c r="B16" s="203">
        <v>0</v>
      </c>
      <c r="C16" s="203">
        <v>0</v>
      </c>
      <c r="D16" s="203">
        <f t="shared" si="2"/>
        <v>0</v>
      </c>
      <c r="E16" s="203">
        <v>0</v>
      </c>
      <c r="F16" s="203">
        <v>0</v>
      </c>
      <c r="G16" s="203">
        <f t="shared" si="3"/>
        <v>0</v>
      </c>
    </row>
    <row r="17" spans="1:7" x14ac:dyDescent="0.25">
      <c r="A17" s="85" t="s">
        <v>319</v>
      </c>
      <c r="B17" s="203">
        <v>0</v>
      </c>
      <c r="C17" s="203">
        <v>0</v>
      </c>
      <c r="D17" s="203">
        <f t="shared" si="2"/>
        <v>0</v>
      </c>
      <c r="E17" s="203">
        <v>0</v>
      </c>
      <c r="F17" s="203">
        <v>0</v>
      </c>
      <c r="G17" s="203">
        <f t="shared" si="3"/>
        <v>0</v>
      </c>
    </row>
    <row r="18" spans="1:7" x14ac:dyDescent="0.25">
      <c r="A18" s="84" t="s">
        <v>320</v>
      </c>
      <c r="B18" s="83">
        <f t="shared" ref="B18:G18" si="4">SUM(B19:B27)</f>
        <v>250000</v>
      </c>
      <c r="C18" s="83">
        <f t="shared" si="4"/>
        <v>0</v>
      </c>
      <c r="D18" s="83">
        <f t="shared" si="4"/>
        <v>250000</v>
      </c>
      <c r="E18" s="83">
        <f t="shared" si="4"/>
        <v>44316.11</v>
      </c>
      <c r="F18" s="83">
        <f t="shared" si="4"/>
        <v>44316.11</v>
      </c>
      <c r="G18" s="83">
        <f t="shared" si="4"/>
        <v>205683.89</v>
      </c>
    </row>
    <row r="19" spans="1:7" x14ac:dyDescent="0.25">
      <c r="A19" s="85" t="s">
        <v>321</v>
      </c>
      <c r="B19" s="202">
        <v>70000</v>
      </c>
      <c r="C19" s="202">
        <v>0</v>
      </c>
      <c r="D19" s="203">
        <f t="shared" ref="D19:D27" si="5">B19+C19</f>
        <v>70000</v>
      </c>
      <c r="E19" s="202">
        <v>34430.080000000002</v>
      </c>
      <c r="F19" s="202">
        <v>34430.080000000002</v>
      </c>
      <c r="G19" s="203">
        <f t="shared" ref="G19:G27" si="6">D19-E19</f>
        <v>35569.919999999998</v>
      </c>
    </row>
    <row r="20" spans="1:7" x14ac:dyDescent="0.25">
      <c r="A20" s="85" t="s">
        <v>322</v>
      </c>
      <c r="B20" s="202">
        <v>50000</v>
      </c>
      <c r="C20" s="202">
        <v>0</v>
      </c>
      <c r="D20" s="203">
        <f t="shared" si="5"/>
        <v>50000</v>
      </c>
      <c r="E20" s="202">
        <v>4296.26</v>
      </c>
      <c r="F20" s="202">
        <v>4296.26</v>
      </c>
      <c r="G20" s="203">
        <f t="shared" si="6"/>
        <v>45703.74</v>
      </c>
    </row>
    <row r="21" spans="1:7" x14ac:dyDescent="0.25">
      <c r="A21" s="85" t="s">
        <v>323</v>
      </c>
      <c r="B21" s="203">
        <v>0</v>
      </c>
      <c r="C21" s="203">
        <v>0</v>
      </c>
      <c r="D21" s="203">
        <f t="shared" si="5"/>
        <v>0</v>
      </c>
      <c r="E21" s="203">
        <v>0</v>
      </c>
      <c r="F21" s="203">
        <v>0</v>
      </c>
      <c r="G21" s="203">
        <f t="shared" si="6"/>
        <v>0</v>
      </c>
    </row>
    <row r="22" spans="1:7" x14ac:dyDescent="0.25">
      <c r="A22" s="85" t="s">
        <v>324</v>
      </c>
      <c r="B22" s="203">
        <v>0</v>
      </c>
      <c r="C22" s="203">
        <v>0</v>
      </c>
      <c r="D22" s="203">
        <f t="shared" si="5"/>
        <v>0</v>
      </c>
      <c r="E22" s="203">
        <v>0</v>
      </c>
      <c r="F22" s="203">
        <v>0</v>
      </c>
      <c r="G22" s="203">
        <f t="shared" si="6"/>
        <v>0</v>
      </c>
    </row>
    <row r="23" spans="1:7" x14ac:dyDescent="0.25">
      <c r="A23" s="85" t="s">
        <v>325</v>
      </c>
      <c r="B23" s="202">
        <v>15000</v>
      </c>
      <c r="C23" s="202">
        <v>0</v>
      </c>
      <c r="D23" s="203">
        <f t="shared" si="5"/>
        <v>15000</v>
      </c>
      <c r="E23" s="202">
        <v>0</v>
      </c>
      <c r="F23" s="202">
        <v>0</v>
      </c>
      <c r="G23" s="203">
        <f t="shared" si="6"/>
        <v>15000</v>
      </c>
    </row>
    <row r="24" spans="1:7" x14ac:dyDescent="0.25">
      <c r="A24" s="85" t="s">
        <v>326</v>
      </c>
      <c r="B24" s="202">
        <v>85000</v>
      </c>
      <c r="C24" s="202">
        <v>0</v>
      </c>
      <c r="D24" s="203">
        <f t="shared" si="5"/>
        <v>85000</v>
      </c>
      <c r="E24" s="202">
        <v>5589.77</v>
      </c>
      <c r="F24" s="202">
        <v>5589.77</v>
      </c>
      <c r="G24" s="203">
        <f t="shared" si="6"/>
        <v>79410.23</v>
      </c>
    </row>
    <row r="25" spans="1:7" x14ac:dyDescent="0.25">
      <c r="A25" s="85" t="s">
        <v>327</v>
      </c>
      <c r="B25" s="202">
        <v>25000</v>
      </c>
      <c r="C25" s="202">
        <v>0</v>
      </c>
      <c r="D25" s="203">
        <f t="shared" si="5"/>
        <v>25000</v>
      </c>
      <c r="E25" s="202">
        <v>0</v>
      </c>
      <c r="F25" s="202">
        <v>0</v>
      </c>
      <c r="G25" s="203">
        <f t="shared" si="6"/>
        <v>25000</v>
      </c>
    </row>
    <row r="26" spans="1:7" x14ac:dyDescent="0.25">
      <c r="A26" s="85" t="s">
        <v>328</v>
      </c>
      <c r="B26" s="203">
        <v>0</v>
      </c>
      <c r="C26" s="203">
        <v>0</v>
      </c>
      <c r="D26" s="203">
        <f t="shared" si="5"/>
        <v>0</v>
      </c>
      <c r="E26" s="203">
        <v>0</v>
      </c>
      <c r="F26" s="203">
        <v>0</v>
      </c>
      <c r="G26" s="203">
        <f t="shared" si="6"/>
        <v>0</v>
      </c>
    </row>
    <row r="27" spans="1:7" x14ac:dyDescent="0.25">
      <c r="A27" s="85" t="s">
        <v>329</v>
      </c>
      <c r="B27" s="202">
        <v>5000</v>
      </c>
      <c r="C27" s="202">
        <v>0</v>
      </c>
      <c r="D27" s="203">
        <f t="shared" si="5"/>
        <v>5000</v>
      </c>
      <c r="E27" s="202">
        <v>0</v>
      </c>
      <c r="F27" s="202">
        <v>0</v>
      </c>
      <c r="G27" s="203">
        <f t="shared" si="6"/>
        <v>5000</v>
      </c>
    </row>
    <row r="28" spans="1:7" x14ac:dyDescent="0.25">
      <c r="A28" s="84" t="s">
        <v>330</v>
      </c>
      <c r="B28" s="83">
        <f t="shared" ref="B28:G28" si="7">SUM(B29:B37)</f>
        <v>619983.07000000007</v>
      </c>
      <c r="C28" s="83">
        <f t="shared" si="7"/>
        <v>0</v>
      </c>
      <c r="D28" s="83">
        <f t="shared" si="7"/>
        <v>619983.07000000007</v>
      </c>
      <c r="E28" s="83">
        <f t="shared" si="7"/>
        <v>260006.99</v>
      </c>
      <c r="F28" s="83">
        <f t="shared" si="7"/>
        <v>260006.99</v>
      </c>
      <c r="G28" s="83">
        <f t="shared" si="7"/>
        <v>359976.08</v>
      </c>
    </row>
    <row r="29" spans="1:7" x14ac:dyDescent="0.25">
      <c r="A29" s="85" t="s">
        <v>331</v>
      </c>
      <c r="B29" s="202">
        <v>40200</v>
      </c>
      <c r="C29" s="202">
        <v>0</v>
      </c>
      <c r="D29" s="203">
        <f t="shared" ref="D29:D37" si="8">B29+C29</f>
        <v>40200</v>
      </c>
      <c r="E29" s="202">
        <v>9882</v>
      </c>
      <c r="F29" s="202">
        <v>9882</v>
      </c>
      <c r="G29" s="203">
        <f t="shared" ref="G29:G37" si="9">D29-E29</f>
        <v>30318</v>
      </c>
    </row>
    <row r="30" spans="1:7" x14ac:dyDescent="0.25">
      <c r="A30" s="85" t="s">
        <v>332</v>
      </c>
      <c r="B30" s="203">
        <v>0</v>
      </c>
      <c r="C30" s="203">
        <v>0</v>
      </c>
      <c r="D30" s="203">
        <f t="shared" si="8"/>
        <v>0</v>
      </c>
      <c r="E30" s="203">
        <v>0</v>
      </c>
      <c r="F30" s="203">
        <v>0</v>
      </c>
      <c r="G30" s="203">
        <f t="shared" si="9"/>
        <v>0</v>
      </c>
    </row>
    <row r="31" spans="1:7" x14ac:dyDescent="0.25">
      <c r="A31" s="85" t="s">
        <v>333</v>
      </c>
      <c r="B31" s="203">
        <v>0</v>
      </c>
      <c r="C31" s="203">
        <v>0</v>
      </c>
      <c r="D31" s="203">
        <f t="shared" si="8"/>
        <v>0</v>
      </c>
      <c r="E31" s="203">
        <v>0</v>
      </c>
      <c r="F31" s="203">
        <v>0</v>
      </c>
      <c r="G31" s="203">
        <f t="shared" si="9"/>
        <v>0</v>
      </c>
    </row>
    <row r="32" spans="1:7" x14ac:dyDescent="0.25">
      <c r="A32" s="85" t="s">
        <v>334</v>
      </c>
      <c r="B32" s="202">
        <v>31500</v>
      </c>
      <c r="C32" s="202">
        <v>0</v>
      </c>
      <c r="D32" s="203">
        <f t="shared" si="8"/>
        <v>31500</v>
      </c>
      <c r="E32" s="202">
        <v>16803.43</v>
      </c>
      <c r="F32" s="202">
        <v>16803.43</v>
      </c>
      <c r="G32" s="203">
        <f t="shared" si="9"/>
        <v>14696.57</v>
      </c>
    </row>
    <row r="33" spans="1:7" ht="14.45" customHeight="1" x14ac:dyDescent="0.25">
      <c r="A33" s="85" t="s">
        <v>335</v>
      </c>
      <c r="B33" s="202">
        <v>125000</v>
      </c>
      <c r="C33" s="202">
        <v>0</v>
      </c>
      <c r="D33" s="203">
        <f t="shared" si="8"/>
        <v>125000</v>
      </c>
      <c r="E33" s="202">
        <v>37600.04</v>
      </c>
      <c r="F33" s="202">
        <v>37600.04</v>
      </c>
      <c r="G33" s="203">
        <f t="shared" si="9"/>
        <v>87399.959999999992</v>
      </c>
    </row>
    <row r="34" spans="1:7" ht="14.45" customHeight="1" x14ac:dyDescent="0.25">
      <c r="A34" s="85" t="s">
        <v>336</v>
      </c>
      <c r="B34" s="202">
        <v>15000</v>
      </c>
      <c r="C34" s="202">
        <v>0</v>
      </c>
      <c r="D34" s="203">
        <f t="shared" si="8"/>
        <v>15000</v>
      </c>
      <c r="E34" s="202">
        <v>6890.4</v>
      </c>
      <c r="F34" s="202">
        <v>6890.4</v>
      </c>
      <c r="G34" s="203">
        <f t="shared" si="9"/>
        <v>8109.6</v>
      </c>
    </row>
    <row r="35" spans="1:7" ht="14.45" customHeight="1" x14ac:dyDescent="0.25">
      <c r="A35" s="85" t="s">
        <v>337</v>
      </c>
      <c r="B35" s="202">
        <v>10000</v>
      </c>
      <c r="C35" s="202">
        <v>0</v>
      </c>
      <c r="D35" s="203">
        <f t="shared" si="8"/>
        <v>10000</v>
      </c>
      <c r="E35" s="202">
        <v>1026</v>
      </c>
      <c r="F35" s="202">
        <v>1026</v>
      </c>
      <c r="G35" s="203">
        <f t="shared" si="9"/>
        <v>8974</v>
      </c>
    </row>
    <row r="36" spans="1:7" ht="14.45" customHeight="1" x14ac:dyDescent="0.25">
      <c r="A36" s="85" t="s">
        <v>338</v>
      </c>
      <c r="B36" s="202">
        <v>350283.07</v>
      </c>
      <c r="C36" s="202">
        <v>0</v>
      </c>
      <c r="D36" s="203">
        <f t="shared" si="8"/>
        <v>350283.07</v>
      </c>
      <c r="E36" s="202">
        <v>176315.12</v>
      </c>
      <c r="F36" s="202">
        <v>176315.12</v>
      </c>
      <c r="G36" s="203">
        <f t="shared" si="9"/>
        <v>173967.95</v>
      </c>
    </row>
    <row r="37" spans="1:7" ht="14.45" customHeight="1" x14ac:dyDescent="0.25">
      <c r="A37" s="85" t="s">
        <v>339</v>
      </c>
      <c r="B37" s="202">
        <v>48000</v>
      </c>
      <c r="C37" s="202">
        <v>0</v>
      </c>
      <c r="D37" s="203">
        <f t="shared" si="8"/>
        <v>48000</v>
      </c>
      <c r="E37" s="202">
        <v>11490</v>
      </c>
      <c r="F37" s="202">
        <v>11490</v>
      </c>
      <c r="G37" s="203">
        <f t="shared" si="9"/>
        <v>36510</v>
      </c>
    </row>
    <row r="38" spans="1:7" x14ac:dyDescent="0.25">
      <c r="A38" s="84" t="s">
        <v>340</v>
      </c>
      <c r="B38" s="83">
        <f t="shared" ref="B38:G38" si="10">SUM(B39:B47)</f>
        <v>0</v>
      </c>
      <c r="C38" s="83">
        <f t="shared" si="10"/>
        <v>0</v>
      </c>
      <c r="D38" s="83">
        <f t="shared" si="10"/>
        <v>0</v>
      </c>
      <c r="E38" s="83">
        <f t="shared" si="10"/>
        <v>0</v>
      </c>
      <c r="F38" s="83">
        <f t="shared" si="10"/>
        <v>0</v>
      </c>
      <c r="G38" s="83">
        <f t="shared" si="10"/>
        <v>0</v>
      </c>
    </row>
    <row r="39" spans="1:7" x14ac:dyDescent="0.25">
      <c r="A39" s="85" t="s">
        <v>341</v>
      </c>
      <c r="B39" s="203">
        <v>0</v>
      </c>
      <c r="C39" s="203">
        <v>0</v>
      </c>
      <c r="D39" s="203">
        <f t="shared" ref="D39:D47" si="11">B39+C39</f>
        <v>0</v>
      </c>
      <c r="E39" s="203">
        <v>0</v>
      </c>
      <c r="F39" s="203">
        <v>0</v>
      </c>
      <c r="G39" s="203">
        <f t="shared" ref="G39:G47" si="12">D39-E39</f>
        <v>0</v>
      </c>
    </row>
    <row r="40" spans="1:7" x14ac:dyDescent="0.25">
      <c r="A40" s="85" t="s">
        <v>342</v>
      </c>
      <c r="B40" s="203">
        <v>0</v>
      </c>
      <c r="C40" s="203">
        <v>0</v>
      </c>
      <c r="D40" s="203">
        <f t="shared" si="11"/>
        <v>0</v>
      </c>
      <c r="E40" s="203">
        <v>0</v>
      </c>
      <c r="F40" s="203">
        <v>0</v>
      </c>
      <c r="G40" s="203">
        <f t="shared" si="12"/>
        <v>0</v>
      </c>
    </row>
    <row r="41" spans="1:7" x14ac:dyDescent="0.25">
      <c r="A41" s="85" t="s">
        <v>343</v>
      </c>
      <c r="B41" s="203">
        <v>0</v>
      </c>
      <c r="C41" s="203">
        <v>0</v>
      </c>
      <c r="D41" s="203">
        <f t="shared" si="11"/>
        <v>0</v>
      </c>
      <c r="E41" s="203">
        <v>0</v>
      </c>
      <c r="F41" s="203">
        <v>0</v>
      </c>
      <c r="G41" s="203">
        <f t="shared" si="12"/>
        <v>0</v>
      </c>
    </row>
    <row r="42" spans="1:7" x14ac:dyDescent="0.25">
      <c r="A42" s="85" t="s">
        <v>344</v>
      </c>
      <c r="B42" s="203">
        <v>0</v>
      </c>
      <c r="C42" s="203">
        <v>0</v>
      </c>
      <c r="D42" s="203">
        <f t="shared" si="11"/>
        <v>0</v>
      </c>
      <c r="E42" s="203">
        <v>0</v>
      </c>
      <c r="F42" s="203">
        <v>0</v>
      </c>
      <c r="G42" s="203">
        <f t="shared" si="12"/>
        <v>0</v>
      </c>
    </row>
    <row r="43" spans="1:7" x14ac:dyDescent="0.25">
      <c r="A43" s="85" t="s">
        <v>345</v>
      </c>
      <c r="B43" s="203">
        <v>0</v>
      </c>
      <c r="C43" s="203">
        <v>0</v>
      </c>
      <c r="D43" s="203">
        <f t="shared" si="11"/>
        <v>0</v>
      </c>
      <c r="E43" s="203">
        <v>0</v>
      </c>
      <c r="F43" s="203">
        <v>0</v>
      </c>
      <c r="G43" s="203">
        <f t="shared" si="12"/>
        <v>0</v>
      </c>
    </row>
    <row r="44" spans="1:7" x14ac:dyDescent="0.25">
      <c r="A44" s="85" t="s">
        <v>346</v>
      </c>
      <c r="B44" s="203">
        <v>0</v>
      </c>
      <c r="C44" s="203">
        <v>0</v>
      </c>
      <c r="D44" s="203">
        <f t="shared" si="11"/>
        <v>0</v>
      </c>
      <c r="E44" s="203">
        <v>0</v>
      </c>
      <c r="F44" s="203">
        <v>0</v>
      </c>
      <c r="G44" s="203">
        <f t="shared" si="12"/>
        <v>0</v>
      </c>
    </row>
    <row r="45" spans="1:7" x14ac:dyDescent="0.25">
      <c r="A45" s="85" t="s">
        <v>347</v>
      </c>
      <c r="B45" s="203">
        <v>0</v>
      </c>
      <c r="C45" s="203">
        <v>0</v>
      </c>
      <c r="D45" s="203">
        <f t="shared" si="11"/>
        <v>0</v>
      </c>
      <c r="E45" s="203">
        <v>0</v>
      </c>
      <c r="F45" s="203">
        <v>0</v>
      </c>
      <c r="G45" s="203">
        <f t="shared" si="12"/>
        <v>0</v>
      </c>
    </row>
    <row r="46" spans="1:7" x14ac:dyDescent="0.25">
      <c r="A46" s="85" t="s">
        <v>348</v>
      </c>
      <c r="B46" s="203">
        <v>0</v>
      </c>
      <c r="C46" s="203">
        <v>0</v>
      </c>
      <c r="D46" s="203">
        <f t="shared" si="11"/>
        <v>0</v>
      </c>
      <c r="E46" s="203">
        <v>0</v>
      </c>
      <c r="F46" s="203">
        <v>0</v>
      </c>
      <c r="G46" s="203">
        <f t="shared" si="12"/>
        <v>0</v>
      </c>
    </row>
    <row r="47" spans="1:7" x14ac:dyDescent="0.25">
      <c r="A47" s="85" t="s">
        <v>349</v>
      </c>
      <c r="B47" s="203">
        <v>0</v>
      </c>
      <c r="C47" s="203">
        <v>0</v>
      </c>
      <c r="D47" s="203">
        <f t="shared" si="11"/>
        <v>0</v>
      </c>
      <c r="E47" s="203">
        <v>0</v>
      </c>
      <c r="F47" s="203">
        <v>0</v>
      </c>
      <c r="G47" s="203">
        <f t="shared" si="12"/>
        <v>0</v>
      </c>
    </row>
    <row r="48" spans="1:7" x14ac:dyDescent="0.25">
      <c r="A48" s="84" t="s">
        <v>350</v>
      </c>
      <c r="B48" s="83">
        <f t="shared" ref="B48:G48" si="13">SUM(B49:B57)</f>
        <v>0</v>
      </c>
      <c r="C48" s="83">
        <f t="shared" si="13"/>
        <v>0</v>
      </c>
      <c r="D48" s="83">
        <f t="shared" si="13"/>
        <v>0</v>
      </c>
      <c r="E48" s="83">
        <f t="shared" si="13"/>
        <v>0</v>
      </c>
      <c r="F48" s="83">
        <f t="shared" si="13"/>
        <v>0</v>
      </c>
      <c r="G48" s="83">
        <f t="shared" si="13"/>
        <v>0</v>
      </c>
    </row>
    <row r="49" spans="1:7" x14ac:dyDescent="0.25">
      <c r="A49" s="85" t="s">
        <v>351</v>
      </c>
      <c r="B49" s="203">
        <v>0</v>
      </c>
      <c r="C49" s="203">
        <v>0</v>
      </c>
      <c r="D49" s="203">
        <f t="shared" ref="D49:D57" si="14">B49+C49</f>
        <v>0</v>
      </c>
      <c r="E49" s="203">
        <v>0</v>
      </c>
      <c r="F49" s="203">
        <v>0</v>
      </c>
      <c r="G49" s="203">
        <f t="shared" ref="G49:G57" si="15">D49-E49</f>
        <v>0</v>
      </c>
    </row>
    <row r="50" spans="1:7" x14ac:dyDescent="0.25">
      <c r="A50" s="85" t="s">
        <v>352</v>
      </c>
      <c r="B50" s="203">
        <v>0</v>
      </c>
      <c r="C50" s="203">
        <v>0</v>
      </c>
      <c r="D50" s="203">
        <f t="shared" si="14"/>
        <v>0</v>
      </c>
      <c r="E50" s="203">
        <v>0</v>
      </c>
      <c r="F50" s="203">
        <v>0</v>
      </c>
      <c r="G50" s="203">
        <f t="shared" si="15"/>
        <v>0</v>
      </c>
    </row>
    <row r="51" spans="1:7" x14ac:dyDescent="0.25">
      <c r="A51" s="85" t="s">
        <v>353</v>
      </c>
      <c r="B51" s="203">
        <v>0</v>
      </c>
      <c r="C51" s="203">
        <v>0</v>
      </c>
      <c r="D51" s="203">
        <f t="shared" si="14"/>
        <v>0</v>
      </c>
      <c r="E51" s="203">
        <v>0</v>
      </c>
      <c r="F51" s="203">
        <v>0</v>
      </c>
      <c r="G51" s="203">
        <f t="shared" si="15"/>
        <v>0</v>
      </c>
    </row>
    <row r="52" spans="1:7" x14ac:dyDescent="0.25">
      <c r="A52" s="85" t="s">
        <v>354</v>
      </c>
      <c r="B52" s="203">
        <v>0</v>
      </c>
      <c r="C52" s="203">
        <v>0</v>
      </c>
      <c r="D52" s="203">
        <f t="shared" si="14"/>
        <v>0</v>
      </c>
      <c r="E52" s="203">
        <v>0</v>
      </c>
      <c r="F52" s="203">
        <v>0</v>
      </c>
      <c r="G52" s="203">
        <f t="shared" si="15"/>
        <v>0</v>
      </c>
    </row>
    <row r="53" spans="1:7" x14ac:dyDescent="0.25">
      <c r="A53" s="85" t="s">
        <v>355</v>
      </c>
      <c r="B53" s="203">
        <v>0</v>
      </c>
      <c r="C53" s="203">
        <v>0</v>
      </c>
      <c r="D53" s="203">
        <f t="shared" si="14"/>
        <v>0</v>
      </c>
      <c r="E53" s="203">
        <v>0</v>
      </c>
      <c r="F53" s="203">
        <v>0</v>
      </c>
      <c r="G53" s="203">
        <f t="shared" si="15"/>
        <v>0</v>
      </c>
    </row>
    <row r="54" spans="1:7" x14ac:dyDescent="0.25">
      <c r="A54" s="85" t="s">
        <v>356</v>
      </c>
      <c r="B54" s="203">
        <v>0</v>
      </c>
      <c r="C54" s="203">
        <v>0</v>
      </c>
      <c r="D54" s="203">
        <f t="shared" si="14"/>
        <v>0</v>
      </c>
      <c r="E54" s="203">
        <v>0</v>
      </c>
      <c r="F54" s="203">
        <v>0</v>
      </c>
      <c r="G54" s="203">
        <f t="shared" si="15"/>
        <v>0</v>
      </c>
    </row>
    <row r="55" spans="1:7" x14ac:dyDescent="0.25">
      <c r="A55" s="85" t="s">
        <v>357</v>
      </c>
      <c r="B55" s="203">
        <v>0</v>
      </c>
      <c r="C55" s="203">
        <v>0</v>
      </c>
      <c r="D55" s="203">
        <f t="shared" si="14"/>
        <v>0</v>
      </c>
      <c r="E55" s="203">
        <v>0</v>
      </c>
      <c r="F55" s="203">
        <v>0</v>
      </c>
      <c r="G55" s="203">
        <f t="shared" si="15"/>
        <v>0</v>
      </c>
    </row>
    <row r="56" spans="1:7" x14ac:dyDescent="0.25">
      <c r="A56" s="85" t="s">
        <v>358</v>
      </c>
      <c r="B56" s="203">
        <v>0</v>
      </c>
      <c r="C56" s="203">
        <v>0</v>
      </c>
      <c r="D56" s="203">
        <f t="shared" si="14"/>
        <v>0</v>
      </c>
      <c r="E56" s="203">
        <v>0</v>
      </c>
      <c r="F56" s="203">
        <v>0</v>
      </c>
      <c r="G56" s="203">
        <f t="shared" si="15"/>
        <v>0</v>
      </c>
    </row>
    <row r="57" spans="1:7" x14ac:dyDescent="0.25">
      <c r="A57" s="85" t="s">
        <v>359</v>
      </c>
      <c r="B57" s="203">
        <v>0</v>
      </c>
      <c r="C57" s="203">
        <v>0</v>
      </c>
      <c r="D57" s="203">
        <f t="shared" si="14"/>
        <v>0</v>
      </c>
      <c r="E57" s="203">
        <v>0</v>
      </c>
      <c r="F57" s="203">
        <v>0</v>
      </c>
      <c r="G57" s="203">
        <f t="shared" si="15"/>
        <v>0</v>
      </c>
    </row>
    <row r="58" spans="1:7" x14ac:dyDescent="0.25">
      <c r="A58" s="84" t="s">
        <v>360</v>
      </c>
      <c r="B58" s="83">
        <f t="shared" ref="B58:G58" si="16">SUM(B59:B61)</f>
        <v>0</v>
      </c>
      <c r="C58" s="83">
        <f t="shared" si="16"/>
        <v>0</v>
      </c>
      <c r="D58" s="83">
        <f t="shared" si="16"/>
        <v>0</v>
      </c>
      <c r="E58" s="83">
        <f t="shared" si="16"/>
        <v>0</v>
      </c>
      <c r="F58" s="83">
        <f t="shared" si="16"/>
        <v>0</v>
      </c>
      <c r="G58" s="83">
        <f t="shared" si="16"/>
        <v>0</v>
      </c>
    </row>
    <row r="59" spans="1:7" x14ac:dyDescent="0.25">
      <c r="A59" s="85" t="s">
        <v>361</v>
      </c>
      <c r="B59" s="203">
        <v>0</v>
      </c>
      <c r="C59" s="203">
        <v>0</v>
      </c>
      <c r="D59" s="203">
        <f t="shared" ref="D59:D61" si="17">B59+C59</f>
        <v>0</v>
      </c>
      <c r="E59" s="203">
        <v>0</v>
      </c>
      <c r="F59" s="203">
        <v>0</v>
      </c>
      <c r="G59" s="203">
        <f t="shared" ref="G59:G61" si="18">D59-E59</f>
        <v>0</v>
      </c>
    </row>
    <row r="60" spans="1:7" x14ac:dyDescent="0.25">
      <c r="A60" s="85" t="s">
        <v>362</v>
      </c>
      <c r="B60" s="203">
        <v>0</v>
      </c>
      <c r="C60" s="203">
        <v>0</v>
      </c>
      <c r="D60" s="203">
        <f t="shared" si="17"/>
        <v>0</v>
      </c>
      <c r="E60" s="203">
        <v>0</v>
      </c>
      <c r="F60" s="203">
        <v>0</v>
      </c>
      <c r="G60" s="203">
        <f t="shared" si="18"/>
        <v>0</v>
      </c>
    </row>
    <row r="61" spans="1:7" x14ac:dyDescent="0.25">
      <c r="A61" s="85" t="s">
        <v>363</v>
      </c>
      <c r="B61" s="203">
        <v>0</v>
      </c>
      <c r="C61" s="203">
        <v>0</v>
      </c>
      <c r="D61" s="203">
        <f t="shared" si="17"/>
        <v>0</v>
      </c>
      <c r="E61" s="203">
        <v>0</v>
      </c>
      <c r="F61" s="203">
        <v>0</v>
      </c>
      <c r="G61" s="203">
        <f t="shared" si="18"/>
        <v>0</v>
      </c>
    </row>
    <row r="62" spans="1:7" x14ac:dyDescent="0.25">
      <c r="A62" s="84" t="s">
        <v>364</v>
      </c>
      <c r="B62" s="83">
        <f t="shared" ref="B62:G62" si="19">SUM(B63:B67,B69:B70)</f>
        <v>0</v>
      </c>
      <c r="C62" s="83">
        <f t="shared" si="19"/>
        <v>0</v>
      </c>
      <c r="D62" s="83">
        <f t="shared" si="19"/>
        <v>0</v>
      </c>
      <c r="E62" s="83">
        <f t="shared" si="19"/>
        <v>0</v>
      </c>
      <c r="F62" s="83">
        <f t="shared" si="19"/>
        <v>0</v>
      </c>
      <c r="G62" s="83">
        <f t="shared" si="19"/>
        <v>0</v>
      </c>
    </row>
    <row r="63" spans="1:7" x14ac:dyDescent="0.25">
      <c r="A63" s="85" t="s">
        <v>365</v>
      </c>
      <c r="B63" s="203">
        <v>0</v>
      </c>
      <c r="C63" s="203">
        <v>0</v>
      </c>
      <c r="D63" s="203">
        <f t="shared" ref="D63:D70" si="20">B63+C63</f>
        <v>0</v>
      </c>
      <c r="E63" s="203">
        <v>0</v>
      </c>
      <c r="F63" s="203">
        <v>0</v>
      </c>
      <c r="G63" s="203">
        <f t="shared" ref="G63:G70" si="21">D63-E63</f>
        <v>0</v>
      </c>
    </row>
    <row r="64" spans="1:7" x14ac:dyDescent="0.25">
      <c r="A64" s="85" t="s">
        <v>366</v>
      </c>
      <c r="B64" s="203">
        <v>0</v>
      </c>
      <c r="C64" s="203">
        <v>0</v>
      </c>
      <c r="D64" s="203">
        <f t="shared" si="20"/>
        <v>0</v>
      </c>
      <c r="E64" s="203">
        <v>0</v>
      </c>
      <c r="F64" s="203">
        <v>0</v>
      </c>
      <c r="G64" s="203">
        <f t="shared" si="21"/>
        <v>0</v>
      </c>
    </row>
    <row r="65" spans="1:7" x14ac:dyDescent="0.25">
      <c r="A65" s="85" t="s">
        <v>367</v>
      </c>
      <c r="B65" s="203">
        <v>0</v>
      </c>
      <c r="C65" s="203">
        <v>0</v>
      </c>
      <c r="D65" s="203">
        <f t="shared" si="20"/>
        <v>0</v>
      </c>
      <c r="E65" s="203">
        <v>0</v>
      </c>
      <c r="F65" s="203">
        <v>0</v>
      </c>
      <c r="G65" s="203">
        <f t="shared" si="21"/>
        <v>0</v>
      </c>
    </row>
    <row r="66" spans="1:7" x14ac:dyDescent="0.25">
      <c r="A66" s="85" t="s">
        <v>368</v>
      </c>
      <c r="B66" s="203">
        <v>0</v>
      </c>
      <c r="C66" s="203">
        <v>0</v>
      </c>
      <c r="D66" s="203">
        <f t="shared" si="20"/>
        <v>0</v>
      </c>
      <c r="E66" s="203">
        <v>0</v>
      </c>
      <c r="F66" s="203">
        <v>0</v>
      </c>
      <c r="G66" s="203">
        <f t="shared" si="21"/>
        <v>0</v>
      </c>
    </row>
    <row r="67" spans="1:7" x14ac:dyDescent="0.25">
      <c r="A67" s="85" t="s">
        <v>369</v>
      </c>
      <c r="B67" s="203">
        <v>0</v>
      </c>
      <c r="C67" s="203">
        <v>0</v>
      </c>
      <c r="D67" s="203">
        <f t="shared" si="20"/>
        <v>0</v>
      </c>
      <c r="E67" s="203">
        <v>0</v>
      </c>
      <c r="F67" s="203">
        <v>0</v>
      </c>
      <c r="G67" s="203">
        <f t="shared" si="21"/>
        <v>0</v>
      </c>
    </row>
    <row r="68" spans="1:7" x14ac:dyDescent="0.25">
      <c r="A68" s="85" t="s">
        <v>370</v>
      </c>
      <c r="B68" s="203">
        <v>0</v>
      </c>
      <c r="C68" s="203">
        <v>0</v>
      </c>
      <c r="D68" s="203">
        <f t="shared" si="20"/>
        <v>0</v>
      </c>
      <c r="E68" s="203">
        <v>0</v>
      </c>
      <c r="F68" s="203">
        <v>0</v>
      </c>
      <c r="G68" s="203">
        <f t="shared" si="21"/>
        <v>0</v>
      </c>
    </row>
    <row r="69" spans="1:7" x14ac:dyDescent="0.25">
      <c r="A69" s="85" t="s">
        <v>371</v>
      </c>
      <c r="B69" s="203">
        <v>0</v>
      </c>
      <c r="C69" s="203">
        <v>0</v>
      </c>
      <c r="D69" s="203">
        <f t="shared" si="20"/>
        <v>0</v>
      </c>
      <c r="E69" s="203">
        <v>0</v>
      </c>
      <c r="F69" s="203">
        <v>0</v>
      </c>
      <c r="G69" s="203">
        <f t="shared" si="21"/>
        <v>0</v>
      </c>
    </row>
    <row r="70" spans="1:7" x14ac:dyDescent="0.25">
      <c r="A70" s="85" t="s">
        <v>372</v>
      </c>
      <c r="B70" s="203">
        <v>0</v>
      </c>
      <c r="C70" s="203">
        <v>0</v>
      </c>
      <c r="D70" s="203">
        <f t="shared" si="20"/>
        <v>0</v>
      </c>
      <c r="E70" s="203">
        <v>0</v>
      </c>
      <c r="F70" s="203">
        <v>0</v>
      </c>
      <c r="G70" s="203">
        <f t="shared" si="21"/>
        <v>0</v>
      </c>
    </row>
    <row r="71" spans="1:7" x14ac:dyDescent="0.25">
      <c r="A71" s="84" t="s">
        <v>373</v>
      </c>
      <c r="B71" s="83">
        <f t="shared" ref="B71:G71" si="22">SUM(B72:B74)</f>
        <v>0</v>
      </c>
      <c r="C71" s="83">
        <f t="shared" si="22"/>
        <v>0</v>
      </c>
      <c r="D71" s="83">
        <f t="shared" si="22"/>
        <v>0</v>
      </c>
      <c r="E71" s="83">
        <f t="shared" si="22"/>
        <v>0</v>
      </c>
      <c r="F71" s="83">
        <f t="shared" si="22"/>
        <v>0</v>
      </c>
      <c r="G71" s="83">
        <f t="shared" si="22"/>
        <v>0</v>
      </c>
    </row>
    <row r="72" spans="1:7" x14ac:dyDescent="0.25">
      <c r="A72" s="85" t="s">
        <v>374</v>
      </c>
      <c r="B72" s="203">
        <v>0</v>
      </c>
      <c r="C72" s="203">
        <v>0</v>
      </c>
      <c r="D72" s="203">
        <f t="shared" ref="D72:D74" si="23">B72+C72</f>
        <v>0</v>
      </c>
      <c r="E72" s="203">
        <v>0</v>
      </c>
      <c r="F72" s="203">
        <v>0</v>
      </c>
      <c r="G72" s="203">
        <f t="shared" ref="G72:G74" si="24">D72-E72</f>
        <v>0</v>
      </c>
    </row>
    <row r="73" spans="1:7" x14ac:dyDescent="0.25">
      <c r="A73" s="85" t="s">
        <v>375</v>
      </c>
      <c r="B73" s="203">
        <v>0</v>
      </c>
      <c r="C73" s="203">
        <v>0</v>
      </c>
      <c r="D73" s="203">
        <f t="shared" si="23"/>
        <v>0</v>
      </c>
      <c r="E73" s="203">
        <v>0</v>
      </c>
      <c r="F73" s="203">
        <v>0</v>
      </c>
      <c r="G73" s="203">
        <f t="shared" si="24"/>
        <v>0</v>
      </c>
    </row>
    <row r="74" spans="1:7" x14ac:dyDescent="0.25">
      <c r="A74" s="85" t="s">
        <v>376</v>
      </c>
      <c r="B74" s="203">
        <v>0</v>
      </c>
      <c r="C74" s="203">
        <v>0</v>
      </c>
      <c r="D74" s="203">
        <f t="shared" si="23"/>
        <v>0</v>
      </c>
      <c r="E74" s="203">
        <v>0</v>
      </c>
      <c r="F74" s="203">
        <v>0</v>
      </c>
      <c r="G74" s="203">
        <f t="shared" si="24"/>
        <v>0</v>
      </c>
    </row>
    <row r="75" spans="1:7" x14ac:dyDescent="0.25">
      <c r="A75" s="84" t="s">
        <v>377</v>
      </c>
      <c r="B75" s="83">
        <f t="shared" ref="B75:G75" si="25">SUM(B76:B82)</f>
        <v>0</v>
      </c>
      <c r="C75" s="83">
        <f t="shared" si="25"/>
        <v>0</v>
      </c>
      <c r="D75" s="83">
        <f t="shared" si="25"/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</row>
    <row r="76" spans="1:7" x14ac:dyDescent="0.25">
      <c r="A76" s="85" t="s">
        <v>378</v>
      </c>
      <c r="B76" s="203">
        <v>0</v>
      </c>
      <c r="C76" s="203">
        <v>0</v>
      </c>
      <c r="D76" s="203">
        <f t="shared" ref="D76:D82" si="26">B76+C76</f>
        <v>0</v>
      </c>
      <c r="E76" s="203">
        <v>0</v>
      </c>
      <c r="F76" s="203">
        <v>0</v>
      </c>
      <c r="G76" s="203">
        <f t="shared" ref="G76:G82" si="27">D76-E76</f>
        <v>0</v>
      </c>
    </row>
    <row r="77" spans="1:7" x14ac:dyDescent="0.25">
      <c r="A77" s="85" t="s">
        <v>379</v>
      </c>
      <c r="B77" s="203">
        <v>0</v>
      </c>
      <c r="C77" s="203">
        <v>0</v>
      </c>
      <c r="D77" s="203">
        <f t="shared" si="26"/>
        <v>0</v>
      </c>
      <c r="E77" s="203">
        <v>0</v>
      </c>
      <c r="F77" s="203">
        <v>0</v>
      </c>
      <c r="G77" s="203">
        <f t="shared" si="27"/>
        <v>0</v>
      </c>
    </row>
    <row r="78" spans="1:7" x14ac:dyDescent="0.25">
      <c r="A78" s="85" t="s">
        <v>380</v>
      </c>
      <c r="B78" s="203">
        <v>0</v>
      </c>
      <c r="C78" s="203">
        <v>0</v>
      </c>
      <c r="D78" s="203">
        <f t="shared" si="26"/>
        <v>0</v>
      </c>
      <c r="E78" s="203">
        <v>0</v>
      </c>
      <c r="F78" s="203">
        <v>0</v>
      </c>
      <c r="G78" s="203">
        <f t="shared" si="27"/>
        <v>0</v>
      </c>
    </row>
    <row r="79" spans="1:7" x14ac:dyDescent="0.25">
      <c r="A79" s="85" t="s">
        <v>381</v>
      </c>
      <c r="B79" s="203">
        <v>0</v>
      </c>
      <c r="C79" s="203">
        <v>0</v>
      </c>
      <c r="D79" s="203">
        <f t="shared" si="26"/>
        <v>0</v>
      </c>
      <c r="E79" s="203">
        <v>0</v>
      </c>
      <c r="F79" s="203">
        <v>0</v>
      </c>
      <c r="G79" s="203">
        <f t="shared" si="27"/>
        <v>0</v>
      </c>
    </row>
    <row r="80" spans="1:7" x14ac:dyDescent="0.25">
      <c r="A80" s="85" t="s">
        <v>382</v>
      </c>
      <c r="B80" s="203">
        <v>0</v>
      </c>
      <c r="C80" s="203">
        <v>0</v>
      </c>
      <c r="D80" s="203">
        <f t="shared" si="26"/>
        <v>0</v>
      </c>
      <c r="E80" s="203">
        <v>0</v>
      </c>
      <c r="F80" s="203">
        <v>0</v>
      </c>
      <c r="G80" s="203">
        <f t="shared" si="27"/>
        <v>0</v>
      </c>
    </row>
    <row r="81" spans="1:7" x14ac:dyDescent="0.25">
      <c r="A81" s="85" t="s">
        <v>383</v>
      </c>
      <c r="B81" s="203">
        <v>0</v>
      </c>
      <c r="C81" s="203">
        <v>0</v>
      </c>
      <c r="D81" s="203">
        <f t="shared" si="26"/>
        <v>0</v>
      </c>
      <c r="E81" s="203">
        <v>0</v>
      </c>
      <c r="F81" s="203">
        <v>0</v>
      </c>
      <c r="G81" s="203">
        <f t="shared" si="27"/>
        <v>0</v>
      </c>
    </row>
    <row r="82" spans="1:7" x14ac:dyDescent="0.25">
      <c r="A82" s="85" t="s">
        <v>384</v>
      </c>
      <c r="B82" s="203">
        <v>0</v>
      </c>
      <c r="C82" s="203">
        <v>0</v>
      </c>
      <c r="D82" s="203">
        <f t="shared" si="26"/>
        <v>0</v>
      </c>
      <c r="E82" s="203">
        <v>0</v>
      </c>
      <c r="F82" s="203">
        <v>0</v>
      </c>
      <c r="G82" s="203">
        <f t="shared" si="27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385</v>
      </c>
      <c r="B84" s="83">
        <f t="shared" ref="B84:G84" si="28">SUM(B85,B93,B103,B113,B123,B133,B137,B146,B150)</f>
        <v>0</v>
      </c>
      <c r="C84" s="83">
        <f t="shared" si="28"/>
        <v>0</v>
      </c>
      <c r="D84" s="83">
        <f t="shared" si="28"/>
        <v>0</v>
      </c>
      <c r="E84" s="83">
        <f t="shared" si="28"/>
        <v>0</v>
      </c>
      <c r="F84" s="83">
        <f t="shared" si="28"/>
        <v>0</v>
      </c>
      <c r="G84" s="83">
        <f t="shared" si="28"/>
        <v>0</v>
      </c>
    </row>
    <row r="85" spans="1:7" x14ac:dyDescent="0.25">
      <c r="A85" s="84" t="s">
        <v>312</v>
      </c>
      <c r="B85" s="83">
        <f t="shared" ref="B85:G85" si="29">SUM(B86:B92)</f>
        <v>0</v>
      </c>
      <c r="C85" s="83">
        <f t="shared" si="29"/>
        <v>0</v>
      </c>
      <c r="D85" s="83">
        <f t="shared" si="29"/>
        <v>0</v>
      </c>
      <c r="E85" s="83">
        <f t="shared" si="29"/>
        <v>0</v>
      </c>
      <c r="F85" s="83">
        <f t="shared" si="29"/>
        <v>0</v>
      </c>
      <c r="G85" s="83">
        <f t="shared" si="29"/>
        <v>0</v>
      </c>
    </row>
    <row r="86" spans="1:7" x14ac:dyDescent="0.25">
      <c r="A86" s="85" t="s">
        <v>313</v>
      </c>
      <c r="B86" s="203">
        <v>0</v>
      </c>
      <c r="C86" s="203">
        <v>0</v>
      </c>
      <c r="D86" s="203">
        <f t="shared" ref="D86:D92" si="30">B86+C86</f>
        <v>0</v>
      </c>
      <c r="E86" s="203">
        <v>0</v>
      </c>
      <c r="F86" s="203">
        <v>0</v>
      </c>
      <c r="G86" s="203">
        <f t="shared" ref="G86:G92" si="31">D86-E86</f>
        <v>0</v>
      </c>
    </row>
    <row r="87" spans="1:7" x14ac:dyDescent="0.25">
      <c r="A87" s="85" t="s">
        <v>314</v>
      </c>
      <c r="B87" s="203">
        <v>0</v>
      </c>
      <c r="C87" s="203">
        <v>0</v>
      </c>
      <c r="D87" s="203">
        <f t="shared" si="30"/>
        <v>0</v>
      </c>
      <c r="E87" s="203">
        <v>0</v>
      </c>
      <c r="F87" s="203">
        <v>0</v>
      </c>
      <c r="G87" s="203">
        <f t="shared" si="31"/>
        <v>0</v>
      </c>
    </row>
    <row r="88" spans="1:7" x14ac:dyDescent="0.25">
      <c r="A88" s="85" t="s">
        <v>315</v>
      </c>
      <c r="B88" s="203">
        <v>0</v>
      </c>
      <c r="C88" s="203">
        <v>0</v>
      </c>
      <c r="D88" s="203">
        <f t="shared" si="30"/>
        <v>0</v>
      </c>
      <c r="E88" s="203">
        <v>0</v>
      </c>
      <c r="F88" s="203">
        <v>0</v>
      </c>
      <c r="G88" s="203">
        <f t="shared" si="31"/>
        <v>0</v>
      </c>
    </row>
    <row r="89" spans="1:7" x14ac:dyDescent="0.25">
      <c r="A89" s="85" t="s">
        <v>316</v>
      </c>
      <c r="B89" s="203">
        <v>0</v>
      </c>
      <c r="C89" s="203">
        <v>0</v>
      </c>
      <c r="D89" s="203">
        <f t="shared" si="30"/>
        <v>0</v>
      </c>
      <c r="E89" s="203">
        <v>0</v>
      </c>
      <c r="F89" s="203">
        <v>0</v>
      </c>
      <c r="G89" s="203">
        <f t="shared" si="31"/>
        <v>0</v>
      </c>
    </row>
    <row r="90" spans="1:7" x14ac:dyDescent="0.25">
      <c r="A90" s="85" t="s">
        <v>317</v>
      </c>
      <c r="B90" s="203">
        <v>0</v>
      </c>
      <c r="C90" s="203">
        <v>0</v>
      </c>
      <c r="D90" s="203">
        <f t="shared" si="30"/>
        <v>0</v>
      </c>
      <c r="E90" s="203">
        <v>0</v>
      </c>
      <c r="F90" s="203">
        <v>0</v>
      </c>
      <c r="G90" s="203">
        <f t="shared" si="31"/>
        <v>0</v>
      </c>
    </row>
    <row r="91" spans="1:7" x14ac:dyDescent="0.25">
      <c r="A91" s="85" t="s">
        <v>318</v>
      </c>
      <c r="B91" s="203">
        <v>0</v>
      </c>
      <c r="C91" s="203">
        <v>0</v>
      </c>
      <c r="D91" s="203">
        <f t="shared" si="30"/>
        <v>0</v>
      </c>
      <c r="E91" s="203">
        <v>0</v>
      </c>
      <c r="F91" s="203">
        <v>0</v>
      </c>
      <c r="G91" s="203">
        <f t="shared" si="31"/>
        <v>0</v>
      </c>
    </row>
    <row r="92" spans="1:7" x14ac:dyDescent="0.25">
      <c r="A92" s="85" t="s">
        <v>319</v>
      </c>
      <c r="B92" s="203">
        <v>0</v>
      </c>
      <c r="C92" s="203">
        <v>0</v>
      </c>
      <c r="D92" s="203">
        <f t="shared" si="30"/>
        <v>0</v>
      </c>
      <c r="E92" s="203">
        <v>0</v>
      </c>
      <c r="F92" s="203">
        <v>0</v>
      </c>
      <c r="G92" s="203">
        <f t="shared" si="31"/>
        <v>0</v>
      </c>
    </row>
    <row r="93" spans="1:7" x14ac:dyDescent="0.25">
      <c r="A93" s="84" t="s">
        <v>320</v>
      </c>
      <c r="B93" s="83">
        <f t="shared" ref="B93:G93" si="32">SUM(B94:B102)</f>
        <v>0</v>
      </c>
      <c r="C93" s="83">
        <f t="shared" si="32"/>
        <v>0</v>
      </c>
      <c r="D93" s="83">
        <f t="shared" si="32"/>
        <v>0</v>
      </c>
      <c r="E93" s="83">
        <f t="shared" si="32"/>
        <v>0</v>
      </c>
      <c r="F93" s="83">
        <f t="shared" si="32"/>
        <v>0</v>
      </c>
      <c r="G93" s="83">
        <f t="shared" si="32"/>
        <v>0</v>
      </c>
    </row>
    <row r="94" spans="1:7" x14ac:dyDescent="0.25">
      <c r="A94" s="85" t="s">
        <v>321</v>
      </c>
      <c r="B94" s="203">
        <v>0</v>
      </c>
      <c r="C94" s="203">
        <v>0</v>
      </c>
      <c r="D94" s="203">
        <f t="shared" ref="D94:D102" si="33">B94+C94</f>
        <v>0</v>
      </c>
      <c r="E94" s="203">
        <v>0</v>
      </c>
      <c r="F94" s="203">
        <v>0</v>
      </c>
      <c r="G94" s="203">
        <f t="shared" ref="G94:G102" si="34">D94-E94</f>
        <v>0</v>
      </c>
    </row>
    <row r="95" spans="1:7" x14ac:dyDescent="0.25">
      <c r="A95" s="85" t="s">
        <v>322</v>
      </c>
      <c r="B95" s="203">
        <v>0</v>
      </c>
      <c r="C95" s="203">
        <v>0</v>
      </c>
      <c r="D95" s="203">
        <f t="shared" si="33"/>
        <v>0</v>
      </c>
      <c r="E95" s="203">
        <v>0</v>
      </c>
      <c r="F95" s="203">
        <v>0</v>
      </c>
      <c r="G95" s="203">
        <f t="shared" si="34"/>
        <v>0</v>
      </c>
    </row>
    <row r="96" spans="1:7" x14ac:dyDescent="0.25">
      <c r="A96" s="85" t="s">
        <v>323</v>
      </c>
      <c r="B96" s="203">
        <v>0</v>
      </c>
      <c r="C96" s="203">
        <v>0</v>
      </c>
      <c r="D96" s="203">
        <f t="shared" si="33"/>
        <v>0</v>
      </c>
      <c r="E96" s="203">
        <v>0</v>
      </c>
      <c r="F96" s="203">
        <v>0</v>
      </c>
      <c r="G96" s="203">
        <f t="shared" si="34"/>
        <v>0</v>
      </c>
    </row>
    <row r="97" spans="1:7" x14ac:dyDescent="0.25">
      <c r="A97" s="85" t="s">
        <v>324</v>
      </c>
      <c r="B97" s="203">
        <v>0</v>
      </c>
      <c r="C97" s="203">
        <v>0</v>
      </c>
      <c r="D97" s="203">
        <f t="shared" si="33"/>
        <v>0</v>
      </c>
      <c r="E97" s="203">
        <v>0</v>
      </c>
      <c r="F97" s="203">
        <v>0</v>
      </c>
      <c r="G97" s="203">
        <f t="shared" si="34"/>
        <v>0</v>
      </c>
    </row>
    <row r="98" spans="1:7" x14ac:dyDescent="0.25">
      <c r="A98" s="87" t="s">
        <v>325</v>
      </c>
      <c r="B98" s="203">
        <v>0</v>
      </c>
      <c r="C98" s="203">
        <v>0</v>
      </c>
      <c r="D98" s="203">
        <f t="shared" si="33"/>
        <v>0</v>
      </c>
      <c r="E98" s="203">
        <v>0</v>
      </c>
      <c r="F98" s="203">
        <v>0</v>
      </c>
      <c r="G98" s="203">
        <f t="shared" si="34"/>
        <v>0</v>
      </c>
    </row>
    <row r="99" spans="1:7" x14ac:dyDescent="0.25">
      <c r="A99" s="85" t="s">
        <v>326</v>
      </c>
      <c r="B99" s="203">
        <v>0</v>
      </c>
      <c r="C99" s="203">
        <v>0</v>
      </c>
      <c r="D99" s="203">
        <f t="shared" si="33"/>
        <v>0</v>
      </c>
      <c r="E99" s="203">
        <v>0</v>
      </c>
      <c r="F99" s="203">
        <v>0</v>
      </c>
      <c r="G99" s="203">
        <f t="shared" si="34"/>
        <v>0</v>
      </c>
    </row>
    <row r="100" spans="1:7" x14ac:dyDescent="0.25">
      <c r="A100" s="85" t="s">
        <v>327</v>
      </c>
      <c r="B100" s="203">
        <v>0</v>
      </c>
      <c r="C100" s="203">
        <v>0</v>
      </c>
      <c r="D100" s="203">
        <f t="shared" si="33"/>
        <v>0</v>
      </c>
      <c r="E100" s="203">
        <v>0</v>
      </c>
      <c r="F100" s="203">
        <v>0</v>
      </c>
      <c r="G100" s="203">
        <f t="shared" si="34"/>
        <v>0</v>
      </c>
    </row>
    <row r="101" spans="1:7" x14ac:dyDescent="0.25">
      <c r="A101" s="85" t="s">
        <v>328</v>
      </c>
      <c r="B101" s="203">
        <v>0</v>
      </c>
      <c r="C101" s="203">
        <v>0</v>
      </c>
      <c r="D101" s="203">
        <f t="shared" si="33"/>
        <v>0</v>
      </c>
      <c r="E101" s="203">
        <v>0</v>
      </c>
      <c r="F101" s="203">
        <v>0</v>
      </c>
      <c r="G101" s="203">
        <f t="shared" si="34"/>
        <v>0</v>
      </c>
    </row>
    <row r="102" spans="1:7" x14ac:dyDescent="0.25">
      <c r="A102" s="85" t="s">
        <v>329</v>
      </c>
      <c r="B102" s="203">
        <v>0</v>
      </c>
      <c r="C102" s="203">
        <v>0</v>
      </c>
      <c r="D102" s="203">
        <f t="shared" si="33"/>
        <v>0</v>
      </c>
      <c r="E102" s="203">
        <v>0</v>
      </c>
      <c r="F102" s="203">
        <v>0</v>
      </c>
      <c r="G102" s="203">
        <f t="shared" si="34"/>
        <v>0</v>
      </c>
    </row>
    <row r="103" spans="1:7" x14ac:dyDescent="0.25">
      <c r="A103" s="84" t="s">
        <v>330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331</v>
      </c>
      <c r="B104" s="203">
        <v>0</v>
      </c>
      <c r="C104" s="203">
        <v>0</v>
      </c>
      <c r="D104" s="203">
        <f t="shared" ref="D104:D112" si="35">B104+C104</f>
        <v>0</v>
      </c>
      <c r="E104" s="203">
        <v>0</v>
      </c>
      <c r="F104" s="203">
        <v>0</v>
      </c>
      <c r="G104" s="203">
        <f t="shared" ref="G104:G112" si="36">D104-E104</f>
        <v>0</v>
      </c>
    </row>
    <row r="105" spans="1:7" x14ac:dyDescent="0.25">
      <c r="A105" s="85" t="s">
        <v>332</v>
      </c>
      <c r="B105" s="203">
        <v>0</v>
      </c>
      <c r="C105" s="203">
        <v>0</v>
      </c>
      <c r="D105" s="203">
        <f t="shared" si="35"/>
        <v>0</v>
      </c>
      <c r="E105" s="203">
        <v>0</v>
      </c>
      <c r="F105" s="203">
        <v>0</v>
      </c>
      <c r="G105" s="203">
        <f t="shared" si="36"/>
        <v>0</v>
      </c>
    </row>
    <row r="106" spans="1:7" x14ac:dyDescent="0.25">
      <c r="A106" s="85" t="s">
        <v>333</v>
      </c>
      <c r="B106" s="203">
        <v>0</v>
      </c>
      <c r="C106" s="203">
        <v>0</v>
      </c>
      <c r="D106" s="203">
        <f t="shared" si="35"/>
        <v>0</v>
      </c>
      <c r="E106" s="203">
        <v>0</v>
      </c>
      <c r="F106" s="203">
        <v>0</v>
      </c>
      <c r="G106" s="203">
        <f t="shared" si="36"/>
        <v>0</v>
      </c>
    </row>
    <row r="107" spans="1:7" x14ac:dyDescent="0.25">
      <c r="A107" s="85" t="s">
        <v>334</v>
      </c>
      <c r="B107" s="203">
        <v>0</v>
      </c>
      <c r="C107" s="203">
        <v>0</v>
      </c>
      <c r="D107" s="203">
        <f t="shared" si="35"/>
        <v>0</v>
      </c>
      <c r="E107" s="203">
        <v>0</v>
      </c>
      <c r="F107" s="203">
        <v>0</v>
      </c>
      <c r="G107" s="203">
        <f t="shared" si="36"/>
        <v>0</v>
      </c>
    </row>
    <row r="108" spans="1:7" x14ac:dyDescent="0.25">
      <c r="A108" s="85" t="s">
        <v>335</v>
      </c>
      <c r="B108" s="203">
        <v>0</v>
      </c>
      <c r="C108" s="203">
        <v>0</v>
      </c>
      <c r="D108" s="203">
        <f t="shared" si="35"/>
        <v>0</v>
      </c>
      <c r="E108" s="203">
        <v>0</v>
      </c>
      <c r="F108" s="203">
        <v>0</v>
      </c>
      <c r="G108" s="203">
        <f t="shared" si="36"/>
        <v>0</v>
      </c>
    </row>
    <row r="109" spans="1:7" x14ac:dyDescent="0.25">
      <c r="A109" s="85" t="s">
        <v>336</v>
      </c>
      <c r="B109" s="203">
        <v>0</v>
      </c>
      <c r="C109" s="203">
        <v>0</v>
      </c>
      <c r="D109" s="203">
        <f t="shared" si="35"/>
        <v>0</v>
      </c>
      <c r="E109" s="203">
        <v>0</v>
      </c>
      <c r="F109" s="203">
        <v>0</v>
      </c>
      <c r="G109" s="203">
        <f t="shared" si="36"/>
        <v>0</v>
      </c>
    </row>
    <row r="110" spans="1:7" x14ac:dyDescent="0.25">
      <c r="A110" s="85" t="s">
        <v>337</v>
      </c>
      <c r="B110" s="203">
        <v>0</v>
      </c>
      <c r="C110" s="203">
        <v>0</v>
      </c>
      <c r="D110" s="203">
        <f t="shared" si="35"/>
        <v>0</v>
      </c>
      <c r="E110" s="203">
        <v>0</v>
      </c>
      <c r="F110" s="203">
        <v>0</v>
      </c>
      <c r="G110" s="203">
        <f t="shared" si="36"/>
        <v>0</v>
      </c>
    </row>
    <row r="111" spans="1:7" x14ac:dyDescent="0.25">
      <c r="A111" s="85" t="s">
        <v>338</v>
      </c>
      <c r="B111" s="203">
        <v>0</v>
      </c>
      <c r="C111" s="203">
        <v>0</v>
      </c>
      <c r="D111" s="203">
        <f t="shared" si="35"/>
        <v>0</v>
      </c>
      <c r="E111" s="203">
        <v>0</v>
      </c>
      <c r="F111" s="203">
        <v>0</v>
      </c>
      <c r="G111" s="203">
        <f t="shared" si="36"/>
        <v>0</v>
      </c>
    </row>
    <row r="112" spans="1:7" x14ac:dyDescent="0.25">
      <c r="A112" s="85" t="s">
        <v>339</v>
      </c>
      <c r="B112" s="203">
        <v>0</v>
      </c>
      <c r="C112" s="203">
        <v>0</v>
      </c>
      <c r="D112" s="203">
        <f t="shared" si="35"/>
        <v>0</v>
      </c>
      <c r="E112" s="203">
        <v>0</v>
      </c>
      <c r="F112" s="203">
        <v>0</v>
      </c>
      <c r="G112" s="203">
        <f t="shared" si="36"/>
        <v>0</v>
      </c>
    </row>
    <row r="113" spans="1:7" x14ac:dyDescent="0.25">
      <c r="A113" s="84" t="s">
        <v>340</v>
      </c>
      <c r="B113" s="83">
        <f t="shared" ref="B113:G113" si="37">SUM(B114:B122)</f>
        <v>0</v>
      </c>
      <c r="C113" s="83">
        <f t="shared" si="37"/>
        <v>0</v>
      </c>
      <c r="D113" s="83">
        <f t="shared" si="37"/>
        <v>0</v>
      </c>
      <c r="E113" s="83">
        <f t="shared" si="37"/>
        <v>0</v>
      </c>
      <c r="F113" s="83">
        <f t="shared" si="37"/>
        <v>0</v>
      </c>
      <c r="G113" s="83">
        <f t="shared" si="37"/>
        <v>0</v>
      </c>
    </row>
    <row r="114" spans="1:7" x14ac:dyDescent="0.25">
      <c r="A114" s="85" t="s">
        <v>341</v>
      </c>
      <c r="B114" s="203">
        <v>0</v>
      </c>
      <c r="C114" s="203">
        <v>0</v>
      </c>
      <c r="D114" s="203">
        <f t="shared" ref="D114:D122" si="38">B114+C114</f>
        <v>0</v>
      </c>
      <c r="E114" s="203">
        <v>0</v>
      </c>
      <c r="F114" s="203">
        <v>0</v>
      </c>
      <c r="G114" s="203">
        <f t="shared" ref="G114:G122" si="39">D114-E114</f>
        <v>0</v>
      </c>
    </row>
    <row r="115" spans="1:7" x14ac:dyDescent="0.25">
      <c r="A115" s="85" t="s">
        <v>342</v>
      </c>
      <c r="B115" s="203">
        <v>0</v>
      </c>
      <c r="C115" s="203">
        <v>0</v>
      </c>
      <c r="D115" s="203">
        <f t="shared" si="38"/>
        <v>0</v>
      </c>
      <c r="E115" s="203">
        <v>0</v>
      </c>
      <c r="F115" s="203">
        <v>0</v>
      </c>
      <c r="G115" s="203">
        <f t="shared" si="39"/>
        <v>0</v>
      </c>
    </row>
    <row r="116" spans="1:7" x14ac:dyDescent="0.25">
      <c r="A116" s="85" t="s">
        <v>343</v>
      </c>
      <c r="B116" s="203">
        <v>0</v>
      </c>
      <c r="C116" s="203">
        <v>0</v>
      </c>
      <c r="D116" s="203">
        <f t="shared" si="38"/>
        <v>0</v>
      </c>
      <c r="E116" s="203">
        <v>0</v>
      </c>
      <c r="F116" s="203">
        <v>0</v>
      </c>
      <c r="G116" s="203">
        <f t="shared" si="39"/>
        <v>0</v>
      </c>
    </row>
    <row r="117" spans="1:7" x14ac:dyDescent="0.25">
      <c r="A117" s="85" t="s">
        <v>344</v>
      </c>
      <c r="B117" s="203">
        <v>0</v>
      </c>
      <c r="C117" s="203">
        <v>0</v>
      </c>
      <c r="D117" s="203">
        <f t="shared" si="38"/>
        <v>0</v>
      </c>
      <c r="E117" s="203">
        <v>0</v>
      </c>
      <c r="F117" s="203">
        <v>0</v>
      </c>
      <c r="G117" s="203">
        <f t="shared" si="39"/>
        <v>0</v>
      </c>
    </row>
    <row r="118" spans="1:7" x14ac:dyDescent="0.25">
      <c r="A118" s="85" t="s">
        <v>345</v>
      </c>
      <c r="B118" s="203">
        <v>0</v>
      </c>
      <c r="C118" s="203">
        <v>0</v>
      </c>
      <c r="D118" s="203">
        <f t="shared" si="38"/>
        <v>0</v>
      </c>
      <c r="E118" s="203">
        <v>0</v>
      </c>
      <c r="F118" s="203">
        <v>0</v>
      </c>
      <c r="G118" s="203">
        <f t="shared" si="39"/>
        <v>0</v>
      </c>
    </row>
    <row r="119" spans="1:7" x14ac:dyDescent="0.25">
      <c r="A119" s="85" t="s">
        <v>346</v>
      </c>
      <c r="B119" s="203">
        <v>0</v>
      </c>
      <c r="C119" s="203">
        <v>0</v>
      </c>
      <c r="D119" s="203">
        <f t="shared" si="38"/>
        <v>0</v>
      </c>
      <c r="E119" s="203">
        <v>0</v>
      </c>
      <c r="F119" s="203">
        <v>0</v>
      </c>
      <c r="G119" s="203">
        <f t="shared" si="39"/>
        <v>0</v>
      </c>
    </row>
    <row r="120" spans="1:7" x14ac:dyDescent="0.25">
      <c r="A120" s="85" t="s">
        <v>347</v>
      </c>
      <c r="B120" s="203">
        <v>0</v>
      </c>
      <c r="C120" s="203">
        <v>0</v>
      </c>
      <c r="D120" s="203">
        <f t="shared" si="38"/>
        <v>0</v>
      </c>
      <c r="E120" s="203">
        <v>0</v>
      </c>
      <c r="F120" s="203">
        <v>0</v>
      </c>
      <c r="G120" s="203">
        <f t="shared" si="39"/>
        <v>0</v>
      </c>
    </row>
    <row r="121" spans="1:7" x14ac:dyDescent="0.25">
      <c r="A121" s="85" t="s">
        <v>348</v>
      </c>
      <c r="B121" s="203">
        <v>0</v>
      </c>
      <c r="C121" s="203">
        <v>0</v>
      </c>
      <c r="D121" s="203">
        <f t="shared" si="38"/>
        <v>0</v>
      </c>
      <c r="E121" s="203">
        <v>0</v>
      </c>
      <c r="F121" s="203">
        <v>0</v>
      </c>
      <c r="G121" s="203">
        <f t="shared" si="39"/>
        <v>0</v>
      </c>
    </row>
    <row r="122" spans="1:7" x14ac:dyDescent="0.25">
      <c r="A122" s="85" t="s">
        <v>349</v>
      </c>
      <c r="B122" s="203">
        <v>0</v>
      </c>
      <c r="C122" s="203">
        <v>0</v>
      </c>
      <c r="D122" s="203">
        <f t="shared" si="38"/>
        <v>0</v>
      </c>
      <c r="E122" s="203">
        <v>0</v>
      </c>
      <c r="F122" s="203">
        <v>0</v>
      </c>
      <c r="G122" s="203">
        <f t="shared" si="39"/>
        <v>0</v>
      </c>
    </row>
    <row r="123" spans="1:7" x14ac:dyDescent="0.25">
      <c r="A123" s="84" t="s">
        <v>350</v>
      </c>
      <c r="B123" s="83">
        <f t="shared" ref="B123:G123" si="40">SUM(B124:B132)</f>
        <v>0</v>
      </c>
      <c r="C123" s="83">
        <f t="shared" si="40"/>
        <v>0</v>
      </c>
      <c r="D123" s="83">
        <f t="shared" si="40"/>
        <v>0</v>
      </c>
      <c r="E123" s="83">
        <f t="shared" si="40"/>
        <v>0</v>
      </c>
      <c r="F123" s="83">
        <f t="shared" si="40"/>
        <v>0</v>
      </c>
      <c r="G123" s="83">
        <f t="shared" si="40"/>
        <v>0</v>
      </c>
    </row>
    <row r="124" spans="1:7" x14ac:dyDescent="0.25">
      <c r="A124" s="85" t="s">
        <v>351</v>
      </c>
      <c r="B124" s="203">
        <v>0</v>
      </c>
      <c r="C124" s="203">
        <v>0</v>
      </c>
      <c r="D124" s="203">
        <f t="shared" ref="D124:D132" si="41">B124+C124</f>
        <v>0</v>
      </c>
      <c r="E124" s="203">
        <v>0</v>
      </c>
      <c r="F124" s="203">
        <v>0</v>
      </c>
      <c r="G124" s="203">
        <f t="shared" ref="G124:G132" si="42">D124-E124</f>
        <v>0</v>
      </c>
    </row>
    <row r="125" spans="1:7" x14ac:dyDescent="0.25">
      <c r="A125" s="85" t="s">
        <v>352</v>
      </c>
      <c r="B125" s="203">
        <v>0</v>
      </c>
      <c r="C125" s="203">
        <v>0</v>
      </c>
      <c r="D125" s="203">
        <f t="shared" si="41"/>
        <v>0</v>
      </c>
      <c r="E125" s="203">
        <v>0</v>
      </c>
      <c r="F125" s="203">
        <v>0</v>
      </c>
      <c r="G125" s="203">
        <f t="shared" si="42"/>
        <v>0</v>
      </c>
    </row>
    <row r="126" spans="1:7" x14ac:dyDescent="0.25">
      <c r="A126" s="85" t="s">
        <v>353</v>
      </c>
      <c r="B126" s="203">
        <v>0</v>
      </c>
      <c r="C126" s="203">
        <v>0</v>
      </c>
      <c r="D126" s="203">
        <f t="shared" si="41"/>
        <v>0</v>
      </c>
      <c r="E126" s="203">
        <v>0</v>
      </c>
      <c r="F126" s="203">
        <v>0</v>
      </c>
      <c r="G126" s="203">
        <f t="shared" si="42"/>
        <v>0</v>
      </c>
    </row>
    <row r="127" spans="1:7" x14ac:dyDescent="0.25">
      <c r="A127" s="85" t="s">
        <v>354</v>
      </c>
      <c r="B127" s="203">
        <v>0</v>
      </c>
      <c r="C127" s="203">
        <v>0</v>
      </c>
      <c r="D127" s="203">
        <f t="shared" si="41"/>
        <v>0</v>
      </c>
      <c r="E127" s="203">
        <v>0</v>
      </c>
      <c r="F127" s="203">
        <v>0</v>
      </c>
      <c r="G127" s="203">
        <f t="shared" si="42"/>
        <v>0</v>
      </c>
    </row>
    <row r="128" spans="1:7" x14ac:dyDescent="0.25">
      <c r="A128" s="85" t="s">
        <v>355</v>
      </c>
      <c r="B128" s="203">
        <v>0</v>
      </c>
      <c r="C128" s="203">
        <v>0</v>
      </c>
      <c r="D128" s="203">
        <f t="shared" si="41"/>
        <v>0</v>
      </c>
      <c r="E128" s="203">
        <v>0</v>
      </c>
      <c r="F128" s="203">
        <v>0</v>
      </c>
      <c r="G128" s="203">
        <f t="shared" si="42"/>
        <v>0</v>
      </c>
    </row>
    <row r="129" spans="1:7" x14ac:dyDescent="0.25">
      <c r="A129" s="85" t="s">
        <v>356</v>
      </c>
      <c r="B129" s="203">
        <v>0</v>
      </c>
      <c r="C129" s="203">
        <v>0</v>
      </c>
      <c r="D129" s="203">
        <f t="shared" si="41"/>
        <v>0</v>
      </c>
      <c r="E129" s="203">
        <v>0</v>
      </c>
      <c r="F129" s="203">
        <v>0</v>
      </c>
      <c r="G129" s="203">
        <f t="shared" si="42"/>
        <v>0</v>
      </c>
    </row>
    <row r="130" spans="1:7" x14ac:dyDescent="0.25">
      <c r="A130" s="85" t="s">
        <v>357</v>
      </c>
      <c r="B130" s="203">
        <v>0</v>
      </c>
      <c r="C130" s="203">
        <v>0</v>
      </c>
      <c r="D130" s="203">
        <f t="shared" si="41"/>
        <v>0</v>
      </c>
      <c r="E130" s="203">
        <v>0</v>
      </c>
      <c r="F130" s="203">
        <v>0</v>
      </c>
      <c r="G130" s="203">
        <f t="shared" si="42"/>
        <v>0</v>
      </c>
    </row>
    <row r="131" spans="1:7" x14ac:dyDescent="0.25">
      <c r="A131" s="85" t="s">
        <v>358</v>
      </c>
      <c r="B131" s="203">
        <v>0</v>
      </c>
      <c r="C131" s="203">
        <v>0</v>
      </c>
      <c r="D131" s="203">
        <f t="shared" si="41"/>
        <v>0</v>
      </c>
      <c r="E131" s="203">
        <v>0</v>
      </c>
      <c r="F131" s="203">
        <v>0</v>
      </c>
      <c r="G131" s="203">
        <f t="shared" si="42"/>
        <v>0</v>
      </c>
    </row>
    <row r="132" spans="1:7" x14ac:dyDescent="0.25">
      <c r="A132" s="85" t="s">
        <v>359</v>
      </c>
      <c r="B132" s="203">
        <v>0</v>
      </c>
      <c r="C132" s="203">
        <v>0</v>
      </c>
      <c r="D132" s="203">
        <f t="shared" si="41"/>
        <v>0</v>
      </c>
      <c r="E132" s="203">
        <v>0</v>
      </c>
      <c r="F132" s="203">
        <v>0</v>
      </c>
      <c r="G132" s="203">
        <f t="shared" si="42"/>
        <v>0</v>
      </c>
    </row>
    <row r="133" spans="1:7" x14ac:dyDescent="0.25">
      <c r="A133" s="84" t="s">
        <v>360</v>
      </c>
      <c r="B133" s="83">
        <f t="shared" ref="B133:G133" si="43">SUM(B134:B136)</f>
        <v>0</v>
      </c>
      <c r="C133" s="83">
        <f t="shared" si="43"/>
        <v>0</v>
      </c>
      <c r="D133" s="83">
        <f t="shared" si="43"/>
        <v>0</v>
      </c>
      <c r="E133" s="83">
        <f t="shared" si="43"/>
        <v>0</v>
      </c>
      <c r="F133" s="83">
        <f t="shared" si="43"/>
        <v>0</v>
      </c>
      <c r="G133" s="83">
        <f t="shared" si="43"/>
        <v>0</v>
      </c>
    </row>
    <row r="134" spans="1:7" x14ac:dyDescent="0.25">
      <c r="A134" s="85" t="s">
        <v>361</v>
      </c>
      <c r="B134" s="203">
        <v>0</v>
      </c>
      <c r="C134" s="203">
        <v>0</v>
      </c>
      <c r="D134" s="203">
        <f t="shared" ref="D134:D136" si="44">B134+C134</f>
        <v>0</v>
      </c>
      <c r="E134" s="203">
        <v>0</v>
      </c>
      <c r="F134" s="203">
        <v>0</v>
      </c>
      <c r="G134" s="203">
        <f t="shared" ref="G134:G136" si="45">D134-E134</f>
        <v>0</v>
      </c>
    </row>
    <row r="135" spans="1:7" x14ac:dyDescent="0.25">
      <c r="A135" s="85" t="s">
        <v>362</v>
      </c>
      <c r="B135" s="203">
        <v>0</v>
      </c>
      <c r="C135" s="203">
        <v>0</v>
      </c>
      <c r="D135" s="203">
        <f t="shared" si="44"/>
        <v>0</v>
      </c>
      <c r="E135" s="203">
        <v>0</v>
      </c>
      <c r="F135" s="203">
        <v>0</v>
      </c>
      <c r="G135" s="203">
        <f t="shared" si="45"/>
        <v>0</v>
      </c>
    </row>
    <row r="136" spans="1:7" x14ac:dyDescent="0.25">
      <c r="A136" s="85" t="s">
        <v>363</v>
      </c>
      <c r="B136" s="203">
        <v>0</v>
      </c>
      <c r="C136" s="203">
        <v>0</v>
      </c>
      <c r="D136" s="203">
        <f t="shared" si="44"/>
        <v>0</v>
      </c>
      <c r="E136" s="203">
        <v>0</v>
      </c>
      <c r="F136" s="203">
        <v>0</v>
      </c>
      <c r="G136" s="203">
        <f t="shared" si="45"/>
        <v>0</v>
      </c>
    </row>
    <row r="137" spans="1:7" x14ac:dyDescent="0.25">
      <c r="A137" s="84" t="s">
        <v>364</v>
      </c>
      <c r="B137" s="83">
        <f t="shared" ref="B137:G137" si="46">SUM(B138:B142,B144:B145)</f>
        <v>0</v>
      </c>
      <c r="C137" s="83">
        <f t="shared" si="46"/>
        <v>0</v>
      </c>
      <c r="D137" s="83">
        <f t="shared" si="46"/>
        <v>0</v>
      </c>
      <c r="E137" s="83">
        <f t="shared" si="46"/>
        <v>0</v>
      </c>
      <c r="F137" s="83">
        <f t="shared" si="46"/>
        <v>0</v>
      </c>
      <c r="G137" s="83">
        <f t="shared" si="46"/>
        <v>0</v>
      </c>
    </row>
    <row r="138" spans="1:7" x14ac:dyDescent="0.25">
      <c r="A138" s="85" t="s">
        <v>365</v>
      </c>
      <c r="B138" s="203">
        <v>0</v>
      </c>
      <c r="C138" s="203">
        <v>0</v>
      </c>
      <c r="D138" s="203">
        <f t="shared" ref="D138:D145" si="47">B138+C138</f>
        <v>0</v>
      </c>
      <c r="E138" s="203">
        <v>0</v>
      </c>
      <c r="F138" s="203">
        <v>0</v>
      </c>
      <c r="G138" s="203">
        <f t="shared" ref="G138:G145" si="48">D138-E138</f>
        <v>0</v>
      </c>
    </row>
    <row r="139" spans="1:7" x14ac:dyDescent="0.25">
      <c r="A139" s="85" t="s">
        <v>366</v>
      </c>
      <c r="B139" s="203">
        <v>0</v>
      </c>
      <c r="C139" s="203">
        <v>0</v>
      </c>
      <c r="D139" s="203">
        <f t="shared" si="47"/>
        <v>0</v>
      </c>
      <c r="E139" s="203">
        <v>0</v>
      </c>
      <c r="F139" s="203">
        <v>0</v>
      </c>
      <c r="G139" s="203">
        <f t="shared" si="48"/>
        <v>0</v>
      </c>
    </row>
    <row r="140" spans="1:7" x14ac:dyDescent="0.25">
      <c r="A140" s="85" t="s">
        <v>367</v>
      </c>
      <c r="B140" s="203">
        <v>0</v>
      </c>
      <c r="C140" s="203">
        <v>0</v>
      </c>
      <c r="D140" s="203">
        <f t="shared" si="47"/>
        <v>0</v>
      </c>
      <c r="E140" s="203">
        <v>0</v>
      </c>
      <c r="F140" s="203">
        <v>0</v>
      </c>
      <c r="G140" s="203">
        <f t="shared" si="48"/>
        <v>0</v>
      </c>
    </row>
    <row r="141" spans="1:7" x14ac:dyDescent="0.25">
      <c r="A141" s="85" t="s">
        <v>368</v>
      </c>
      <c r="B141" s="203">
        <v>0</v>
      </c>
      <c r="C141" s="203">
        <v>0</v>
      </c>
      <c r="D141" s="203">
        <f t="shared" si="47"/>
        <v>0</v>
      </c>
      <c r="E141" s="203">
        <v>0</v>
      </c>
      <c r="F141" s="203">
        <v>0</v>
      </c>
      <c r="G141" s="203">
        <f t="shared" si="48"/>
        <v>0</v>
      </c>
    </row>
    <row r="142" spans="1:7" x14ac:dyDescent="0.25">
      <c r="A142" s="85" t="s">
        <v>369</v>
      </c>
      <c r="B142" s="203">
        <v>0</v>
      </c>
      <c r="C142" s="203">
        <v>0</v>
      </c>
      <c r="D142" s="203">
        <f t="shared" si="47"/>
        <v>0</v>
      </c>
      <c r="E142" s="203">
        <v>0</v>
      </c>
      <c r="F142" s="203">
        <v>0</v>
      </c>
      <c r="G142" s="203">
        <f t="shared" si="48"/>
        <v>0</v>
      </c>
    </row>
    <row r="143" spans="1:7" x14ac:dyDescent="0.25">
      <c r="A143" s="85" t="s">
        <v>370</v>
      </c>
      <c r="B143" s="203">
        <v>0</v>
      </c>
      <c r="C143" s="203">
        <v>0</v>
      </c>
      <c r="D143" s="203">
        <f t="shared" si="47"/>
        <v>0</v>
      </c>
      <c r="E143" s="203">
        <v>0</v>
      </c>
      <c r="F143" s="203">
        <v>0</v>
      </c>
      <c r="G143" s="203">
        <f t="shared" si="48"/>
        <v>0</v>
      </c>
    </row>
    <row r="144" spans="1:7" x14ac:dyDescent="0.25">
      <c r="A144" s="85" t="s">
        <v>371</v>
      </c>
      <c r="B144" s="203">
        <v>0</v>
      </c>
      <c r="C144" s="203">
        <v>0</v>
      </c>
      <c r="D144" s="203">
        <f t="shared" si="47"/>
        <v>0</v>
      </c>
      <c r="E144" s="203">
        <v>0</v>
      </c>
      <c r="F144" s="203">
        <v>0</v>
      </c>
      <c r="G144" s="203">
        <f t="shared" si="48"/>
        <v>0</v>
      </c>
    </row>
    <row r="145" spans="1:7" x14ac:dyDescent="0.25">
      <c r="A145" s="85" t="s">
        <v>372</v>
      </c>
      <c r="B145" s="203">
        <v>0</v>
      </c>
      <c r="C145" s="203">
        <v>0</v>
      </c>
      <c r="D145" s="203">
        <f t="shared" si="47"/>
        <v>0</v>
      </c>
      <c r="E145" s="203">
        <v>0</v>
      </c>
      <c r="F145" s="203">
        <v>0</v>
      </c>
      <c r="G145" s="203">
        <f t="shared" si="48"/>
        <v>0</v>
      </c>
    </row>
    <row r="146" spans="1:7" x14ac:dyDescent="0.25">
      <c r="A146" s="84" t="s">
        <v>373</v>
      </c>
      <c r="B146" s="83">
        <f t="shared" ref="B146:G146" si="49">SUM(B147:B149)</f>
        <v>0</v>
      </c>
      <c r="C146" s="83">
        <f t="shared" si="49"/>
        <v>0</v>
      </c>
      <c r="D146" s="83">
        <f t="shared" si="49"/>
        <v>0</v>
      </c>
      <c r="E146" s="83">
        <f t="shared" si="49"/>
        <v>0</v>
      </c>
      <c r="F146" s="83">
        <f t="shared" si="49"/>
        <v>0</v>
      </c>
      <c r="G146" s="83">
        <f t="shared" si="49"/>
        <v>0</v>
      </c>
    </row>
    <row r="147" spans="1:7" x14ac:dyDescent="0.25">
      <c r="A147" s="85" t="s">
        <v>374</v>
      </c>
      <c r="B147" s="203">
        <v>0</v>
      </c>
      <c r="C147" s="203">
        <v>0</v>
      </c>
      <c r="D147" s="203">
        <f t="shared" ref="D147:D149" si="50">B147+C147</f>
        <v>0</v>
      </c>
      <c r="E147" s="203">
        <v>0</v>
      </c>
      <c r="F147" s="203">
        <v>0</v>
      </c>
      <c r="G147" s="203">
        <f t="shared" ref="G147:G149" si="51">D147-E147</f>
        <v>0</v>
      </c>
    </row>
    <row r="148" spans="1:7" x14ac:dyDescent="0.25">
      <c r="A148" s="85" t="s">
        <v>375</v>
      </c>
      <c r="B148" s="203">
        <v>0</v>
      </c>
      <c r="C148" s="203">
        <v>0</v>
      </c>
      <c r="D148" s="203">
        <f t="shared" si="50"/>
        <v>0</v>
      </c>
      <c r="E148" s="203">
        <v>0</v>
      </c>
      <c r="F148" s="203">
        <v>0</v>
      </c>
      <c r="G148" s="203">
        <f t="shared" si="51"/>
        <v>0</v>
      </c>
    </row>
    <row r="149" spans="1:7" x14ac:dyDescent="0.25">
      <c r="A149" s="85" t="s">
        <v>376</v>
      </c>
      <c r="B149" s="203">
        <v>0</v>
      </c>
      <c r="C149" s="203">
        <v>0</v>
      </c>
      <c r="D149" s="203">
        <f t="shared" si="50"/>
        <v>0</v>
      </c>
      <c r="E149" s="203">
        <v>0</v>
      </c>
      <c r="F149" s="203">
        <v>0</v>
      </c>
      <c r="G149" s="203">
        <f t="shared" si="51"/>
        <v>0</v>
      </c>
    </row>
    <row r="150" spans="1:7" x14ac:dyDescent="0.25">
      <c r="A150" s="84" t="s">
        <v>377</v>
      </c>
      <c r="B150" s="83">
        <f t="shared" ref="B150:G150" si="52">SUM(B151:B157)</f>
        <v>0</v>
      </c>
      <c r="C150" s="83">
        <f t="shared" si="52"/>
        <v>0</v>
      </c>
      <c r="D150" s="83">
        <f t="shared" si="52"/>
        <v>0</v>
      </c>
      <c r="E150" s="83">
        <f t="shared" si="52"/>
        <v>0</v>
      </c>
      <c r="F150" s="83">
        <f t="shared" si="52"/>
        <v>0</v>
      </c>
      <c r="G150" s="83">
        <f t="shared" si="52"/>
        <v>0</v>
      </c>
    </row>
    <row r="151" spans="1:7" x14ac:dyDescent="0.25">
      <c r="A151" s="85" t="s">
        <v>378</v>
      </c>
      <c r="B151" s="203">
        <v>0</v>
      </c>
      <c r="C151" s="203">
        <v>0</v>
      </c>
      <c r="D151" s="203">
        <f t="shared" ref="D151:D157" si="53">B151+C151</f>
        <v>0</v>
      </c>
      <c r="E151" s="203">
        <v>0</v>
      </c>
      <c r="F151" s="203">
        <v>0</v>
      </c>
      <c r="G151" s="203">
        <f t="shared" ref="G151:G157" si="54">D151-E151</f>
        <v>0</v>
      </c>
    </row>
    <row r="152" spans="1:7" x14ac:dyDescent="0.25">
      <c r="A152" s="85" t="s">
        <v>379</v>
      </c>
      <c r="B152" s="203">
        <v>0</v>
      </c>
      <c r="C152" s="203">
        <v>0</v>
      </c>
      <c r="D152" s="203">
        <f t="shared" si="53"/>
        <v>0</v>
      </c>
      <c r="E152" s="203">
        <v>0</v>
      </c>
      <c r="F152" s="203">
        <v>0</v>
      </c>
      <c r="G152" s="203">
        <f t="shared" si="54"/>
        <v>0</v>
      </c>
    </row>
    <row r="153" spans="1:7" x14ac:dyDescent="0.25">
      <c r="A153" s="85" t="s">
        <v>380</v>
      </c>
      <c r="B153" s="203">
        <v>0</v>
      </c>
      <c r="C153" s="203">
        <v>0</v>
      </c>
      <c r="D153" s="203">
        <f t="shared" si="53"/>
        <v>0</v>
      </c>
      <c r="E153" s="203">
        <v>0</v>
      </c>
      <c r="F153" s="203">
        <v>0</v>
      </c>
      <c r="G153" s="203">
        <f t="shared" si="54"/>
        <v>0</v>
      </c>
    </row>
    <row r="154" spans="1:7" x14ac:dyDescent="0.25">
      <c r="A154" s="87" t="s">
        <v>381</v>
      </c>
      <c r="B154" s="203">
        <v>0</v>
      </c>
      <c r="C154" s="203">
        <v>0</v>
      </c>
      <c r="D154" s="203">
        <f t="shared" si="53"/>
        <v>0</v>
      </c>
      <c r="E154" s="203">
        <v>0</v>
      </c>
      <c r="F154" s="203">
        <v>0</v>
      </c>
      <c r="G154" s="203">
        <f t="shared" si="54"/>
        <v>0</v>
      </c>
    </row>
    <row r="155" spans="1:7" x14ac:dyDescent="0.25">
      <c r="A155" s="85" t="s">
        <v>382</v>
      </c>
      <c r="B155" s="203">
        <v>0</v>
      </c>
      <c r="C155" s="203">
        <v>0</v>
      </c>
      <c r="D155" s="203">
        <f t="shared" si="53"/>
        <v>0</v>
      </c>
      <c r="E155" s="203">
        <v>0</v>
      </c>
      <c r="F155" s="203">
        <v>0</v>
      </c>
      <c r="G155" s="203">
        <f t="shared" si="54"/>
        <v>0</v>
      </c>
    </row>
    <row r="156" spans="1:7" x14ac:dyDescent="0.25">
      <c r="A156" s="85" t="s">
        <v>383</v>
      </c>
      <c r="B156" s="203">
        <v>0</v>
      </c>
      <c r="C156" s="203">
        <v>0</v>
      </c>
      <c r="D156" s="203">
        <f t="shared" si="53"/>
        <v>0</v>
      </c>
      <c r="E156" s="203">
        <v>0</v>
      </c>
      <c r="F156" s="203">
        <v>0</v>
      </c>
      <c r="G156" s="203">
        <f t="shared" si="54"/>
        <v>0</v>
      </c>
    </row>
    <row r="157" spans="1:7" x14ac:dyDescent="0.25">
      <c r="A157" s="85" t="s">
        <v>384</v>
      </c>
      <c r="B157" s="203">
        <v>0</v>
      </c>
      <c r="C157" s="203">
        <v>0</v>
      </c>
      <c r="D157" s="203">
        <f t="shared" si="53"/>
        <v>0</v>
      </c>
      <c r="E157" s="203">
        <v>0</v>
      </c>
      <c r="F157" s="203">
        <v>0</v>
      </c>
      <c r="G157" s="203">
        <f t="shared" si="5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386</v>
      </c>
      <c r="B159" s="90">
        <f t="shared" ref="B159:G159" si="55">B9+B84</f>
        <v>3832857.5999999996</v>
      </c>
      <c r="C159" s="90">
        <f t="shared" si="55"/>
        <v>0</v>
      </c>
      <c r="D159" s="90">
        <f t="shared" si="55"/>
        <v>3832857.5999999996</v>
      </c>
      <c r="E159" s="90">
        <f t="shared" si="55"/>
        <v>817506.59</v>
      </c>
      <c r="F159" s="90">
        <f t="shared" si="55"/>
        <v>817506.59</v>
      </c>
      <c r="G159" s="90">
        <f t="shared" si="55"/>
        <v>3015351.0100000002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8:F58 B62:F62 B71:F71 B103:F103 B93:C93 E93:F93 B75:F75 B83:F85 B113:F113 B123:F123 B133:F133 B137:F137 B146:F146 B150:F150 B158:F159" unlockedFormula="1"/>
    <ignoredError sqref="G18 G28 G38 G48 G58 G62 G71 G75 G83:G85 G93 G103 G113 G123 G133 G137 G146 G150 G158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387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388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305</v>
      </c>
      <c r="C7" s="166"/>
      <c r="D7" s="166"/>
      <c r="E7" s="166"/>
      <c r="F7" s="166"/>
      <c r="G7" s="168" t="s">
        <v>306</v>
      </c>
    </row>
    <row r="8" spans="1:7" ht="30" x14ac:dyDescent="0.25">
      <c r="A8" s="165"/>
      <c r="B8" s="25" t="s">
        <v>307</v>
      </c>
      <c r="C8" s="7" t="s">
        <v>237</v>
      </c>
      <c r="D8" s="25" t="s">
        <v>238</v>
      </c>
      <c r="E8" s="25" t="s">
        <v>193</v>
      </c>
      <c r="F8" s="25" t="s">
        <v>210</v>
      </c>
      <c r="G8" s="167"/>
    </row>
    <row r="9" spans="1:7" ht="15.75" customHeight="1" x14ac:dyDescent="0.25">
      <c r="A9" s="26" t="s">
        <v>389</v>
      </c>
      <c r="B9" s="30">
        <f>SUM(B10:B17)</f>
        <v>3832857.6</v>
      </c>
      <c r="C9" s="30">
        <f t="shared" ref="C9:G9" si="0">SUM(C10:C17)</f>
        <v>0</v>
      </c>
      <c r="D9" s="30">
        <f t="shared" si="0"/>
        <v>3832857.6</v>
      </c>
      <c r="E9" s="30">
        <f t="shared" si="0"/>
        <v>817506.59000000008</v>
      </c>
      <c r="F9" s="30">
        <f t="shared" si="0"/>
        <v>817506.59000000008</v>
      </c>
      <c r="G9" s="30">
        <f t="shared" si="0"/>
        <v>3015351.0100000002</v>
      </c>
    </row>
    <row r="10" spans="1:7" x14ac:dyDescent="0.25">
      <c r="A10" s="206" t="s">
        <v>603</v>
      </c>
      <c r="B10" s="204">
        <v>3320241.6</v>
      </c>
      <c r="C10" s="204">
        <v>0</v>
      </c>
      <c r="D10" s="205">
        <f>B10+C10</f>
        <v>3320241.6</v>
      </c>
      <c r="E10" s="204">
        <v>727574.29</v>
      </c>
      <c r="F10" s="204">
        <v>727574.29</v>
      </c>
      <c r="G10" s="205">
        <f>D10-E10</f>
        <v>2592667.31</v>
      </c>
    </row>
    <row r="11" spans="1:7" x14ac:dyDescent="0.25">
      <c r="A11" s="206" t="s">
        <v>604</v>
      </c>
      <c r="B11" s="204">
        <v>161096</v>
      </c>
      <c r="C11" s="204">
        <v>0</v>
      </c>
      <c r="D11" s="205">
        <f t="shared" ref="D11:D12" si="1">B11+C11</f>
        <v>161096</v>
      </c>
      <c r="E11" s="204">
        <v>0</v>
      </c>
      <c r="F11" s="204">
        <v>0</v>
      </c>
      <c r="G11" s="205">
        <f t="shared" ref="G11:G12" si="2">D11-E11</f>
        <v>161096</v>
      </c>
    </row>
    <row r="12" spans="1:7" x14ac:dyDescent="0.25">
      <c r="A12" s="206" t="s">
        <v>605</v>
      </c>
      <c r="B12" s="204">
        <v>351520</v>
      </c>
      <c r="C12" s="204">
        <v>0</v>
      </c>
      <c r="D12" s="205">
        <f t="shared" si="1"/>
        <v>351520</v>
      </c>
      <c r="E12" s="204">
        <v>89932.3</v>
      </c>
      <c r="F12" s="204">
        <v>89932.3</v>
      </c>
      <c r="G12" s="205">
        <f t="shared" si="2"/>
        <v>261587.7</v>
      </c>
    </row>
    <row r="13" spans="1:7" x14ac:dyDescent="0.25">
      <c r="A13" s="63" t="s">
        <v>393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394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395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398</v>
      </c>
      <c r="B19" s="4">
        <f>SUM(B20:B27)</f>
        <v>0</v>
      </c>
      <c r="C19" s="4">
        <f t="shared" ref="C19:G19" si="3">SUM(C20:C27)</f>
        <v>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</row>
    <row r="20" spans="1:7" x14ac:dyDescent="0.25">
      <c r="A20" s="63" t="s">
        <v>390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386</v>
      </c>
      <c r="B29" s="4">
        <f>SUM(B19,B9)</f>
        <v>3832857.6</v>
      </c>
      <c r="C29" s="4">
        <f t="shared" ref="C29:G29" si="4">SUM(C19,C9)</f>
        <v>0</v>
      </c>
      <c r="D29" s="4">
        <f t="shared" si="4"/>
        <v>3832857.6</v>
      </c>
      <c r="E29" s="4">
        <f t="shared" si="4"/>
        <v>817506.59000000008</v>
      </c>
      <c r="F29" s="4">
        <f t="shared" si="4"/>
        <v>817506.59000000008</v>
      </c>
      <c r="G29" s="4">
        <f t="shared" si="4"/>
        <v>3015351.0100000002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3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399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400</v>
      </c>
      <c r="B3" s="114"/>
      <c r="C3" s="114"/>
      <c r="D3" s="114"/>
      <c r="E3" s="114"/>
      <c r="F3" s="114"/>
      <c r="G3" s="115"/>
    </row>
    <row r="4" spans="1:7" x14ac:dyDescent="0.25">
      <c r="A4" s="113" t="s">
        <v>401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305</v>
      </c>
      <c r="C7" s="173"/>
      <c r="D7" s="173"/>
      <c r="E7" s="173"/>
      <c r="F7" s="174"/>
      <c r="G7" s="168" t="s">
        <v>402</v>
      </c>
    </row>
    <row r="8" spans="1:7" ht="30" x14ac:dyDescent="0.25">
      <c r="A8" s="165"/>
      <c r="B8" s="25" t="s">
        <v>307</v>
      </c>
      <c r="C8" s="7" t="s">
        <v>403</v>
      </c>
      <c r="D8" s="25" t="s">
        <v>309</v>
      </c>
      <c r="E8" s="25" t="s">
        <v>193</v>
      </c>
      <c r="F8" s="32" t="s">
        <v>210</v>
      </c>
      <c r="G8" s="167"/>
    </row>
    <row r="9" spans="1:7" ht="16.5" customHeight="1" x14ac:dyDescent="0.25">
      <c r="A9" s="26" t="s">
        <v>404</v>
      </c>
      <c r="B9" s="30">
        <f>SUM(B10,B19,B27,B37)</f>
        <v>3832857.6</v>
      </c>
      <c r="C9" s="30">
        <f t="shared" ref="C9:G9" si="0">SUM(C10,C19,C27,C37)</f>
        <v>0</v>
      </c>
      <c r="D9" s="30">
        <f t="shared" si="0"/>
        <v>3832857.6</v>
      </c>
      <c r="E9" s="30">
        <f t="shared" si="0"/>
        <v>817506.59</v>
      </c>
      <c r="F9" s="30">
        <f t="shared" si="0"/>
        <v>817506.59</v>
      </c>
      <c r="G9" s="30">
        <f t="shared" si="0"/>
        <v>3015351.0100000002</v>
      </c>
    </row>
    <row r="10" spans="1:7" ht="15" customHeight="1" x14ac:dyDescent="0.25">
      <c r="A10" s="58" t="s">
        <v>405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411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414</v>
      </c>
      <c r="B19" s="47">
        <f>SUM(B20:B26)</f>
        <v>3832857.6</v>
      </c>
      <c r="C19" s="47">
        <f t="shared" ref="C19:G19" si="2">SUM(C20:C26)</f>
        <v>0</v>
      </c>
      <c r="D19" s="47">
        <f t="shared" si="2"/>
        <v>3832857.6</v>
      </c>
      <c r="E19" s="47">
        <f t="shared" si="2"/>
        <v>817506.59</v>
      </c>
      <c r="F19" s="47">
        <f t="shared" si="2"/>
        <v>817506.59</v>
      </c>
      <c r="G19" s="47">
        <f t="shared" si="2"/>
        <v>3015351.0100000002</v>
      </c>
    </row>
    <row r="20" spans="1:7" x14ac:dyDescent="0.25">
      <c r="A20" s="77" t="s">
        <v>415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418</v>
      </c>
      <c r="B23" s="207">
        <v>3832857.6</v>
      </c>
      <c r="C23" s="207">
        <v>0</v>
      </c>
      <c r="D23" s="208">
        <f t="shared" ref="D23" si="3">B23+C23</f>
        <v>3832857.6</v>
      </c>
      <c r="E23" s="207">
        <v>817506.59</v>
      </c>
      <c r="F23" s="207">
        <v>817506.59</v>
      </c>
      <c r="G23" s="208">
        <f t="shared" ref="G23" si="4">D23-E23</f>
        <v>3015351.0100000002</v>
      </c>
    </row>
    <row r="24" spans="1:7" x14ac:dyDescent="0.25">
      <c r="A24" s="77" t="s">
        <v>419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420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422</v>
      </c>
      <c r="B27" s="47">
        <f>SUM(B28:B36)</f>
        <v>0</v>
      </c>
      <c r="C27" s="47">
        <f t="shared" ref="C27:G27" si="5">SUM(C28:C36)</f>
        <v>0</v>
      </c>
      <c r="D27" s="47">
        <f t="shared" si="5"/>
        <v>0</v>
      </c>
      <c r="E27" s="47">
        <f t="shared" si="5"/>
        <v>0</v>
      </c>
      <c r="F27" s="47">
        <f t="shared" si="5"/>
        <v>0</v>
      </c>
      <c r="G27" s="47">
        <f t="shared" si="5"/>
        <v>0</v>
      </c>
    </row>
    <row r="28" spans="1:7" x14ac:dyDescent="0.25">
      <c r="A28" s="80" t="s">
        <v>423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430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432</v>
      </c>
      <c r="B37" s="47">
        <f>SUM(B38:B41)</f>
        <v>0</v>
      </c>
      <c r="C37" s="47">
        <f t="shared" ref="C37:G37" si="6">SUM(C38:C41)</f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80" t="s">
        <v>433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435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436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437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25">
      <c r="A44" s="58" t="s">
        <v>405</v>
      </c>
      <c r="B44" s="47">
        <f>SUM(B45:B52)</f>
        <v>0</v>
      </c>
      <c r="C44" s="47">
        <f t="shared" ref="C44:G44" si="8">SUM(C45:C52)</f>
        <v>0</v>
      </c>
      <c r="D44" s="47">
        <f t="shared" si="8"/>
        <v>0</v>
      </c>
      <c r="E44" s="47">
        <f t="shared" si="8"/>
        <v>0</v>
      </c>
      <c r="F44" s="47">
        <f t="shared" si="8"/>
        <v>0</v>
      </c>
      <c r="G44" s="47">
        <f t="shared" si="8"/>
        <v>0</v>
      </c>
    </row>
    <row r="45" spans="1:7" x14ac:dyDescent="0.25">
      <c r="A45" s="80" t="s">
        <v>406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414</v>
      </c>
      <c r="B53" s="47">
        <f>SUM(B54:B60)</f>
        <v>0</v>
      </c>
      <c r="C53" s="47">
        <f t="shared" ref="C53:G53" si="9">SUM(C54:C60)</f>
        <v>0</v>
      </c>
      <c r="D53" s="47">
        <f t="shared" si="9"/>
        <v>0</v>
      </c>
      <c r="E53" s="47">
        <f t="shared" si="9"/>
        <v>0</v>
      </c>
      <c r="F53" s="47">
        <f t="shared" si="9"/>
        <v>0</v>
      </c>
      <c r="G53" s="47">
        <f t="shared" si="9"/>
        <v>0</v>
      </c>
    </row>
    <row r="54" spans="1:7" x14ac:dyDescent="0.25">
      <c r="A54" s="80" t="s">
        <v>415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422</v>
      </c>
      <c r="B61" s="47">
        <f>SUM(B62:B70)</f>
        <v>0</v>
      </c>
      <c r="C61" s="47">
        <f t="shared" ref="C61:G61" si="10">SUM(C62:C70)</f>
        <v>0</v>
      </c>
      <c r="D61" s="47">
        <f t="shared" si="10"/>
        <v>0</v>
      </c>
      <c r="E61" s="47">
        <f t="shared" si="10"/>
        <v>0</v>
      </c>
      <c r="F61" s="47">
        <f t="shared" si="10"/>
        <v>0</v>
      </c>
      <c r="G61" s="47">
        <f t="shared" si="10"/>
        <v>0</v>
      </c>
    </row>
    <row r="62" spans="1:7" x14ac:dyDescent="0.25">
      <c r="A62" s="80" t="s">
        <v>423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432</v>
      </c>
      <c r="B71" s="47">
        <f>SUM(B72:B75)</f>
        <v>0</v>
      </c>
      <c r="C71" s="47">
        <f t="shared" ref="C71:G71" si="11">SUM(C72:C75)</f>
        <v>0</v>
      </c>
      <c r="D71" s="47">
        <f t="shared" si="11"/>
        <v>0</v>
      </c>
      <c r="E71" s="47">
        <f t="shared" si="11"/>
        <v>0</v>
      </c>
      <c r="F71" s="47">
        <f t="shared" si="11"/>
        <v>0</v>
      </c>
      <c r="G71" s="47">
        <f t="shared" si="11"/>
        <v>0</v>
      </c>
    </row>
    <row r="72" spans="1:7" x14ac:dyDescent="0.25">
      <c r="A72" s="80" t="s">
        <v>433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386</v>
      </c>
      <c r="B77" s="4">
        <f>B43+B9</f>
        <v>3832857.6</v>
      </c>
      <c r="C77" s="4">
        <f t="shared" ref="C77:G77" si="12">C43+C9</f>
        <v>0</v>
      </c>
      <c r="D77" s="4">
        <f t="shared" si="12"/>
        <v>3832857.6</v>
      </c>
      <c r="E77" s="4">
        <f t="shared" si="12"/>
        <v>817506.59</v>
      </c>
      <c r="F77" s="4">
        <f t="shared" si="12"/>
        <v>817506.59</v>
      </c>
      <c r="G77" s="4">
        <f t="shared" si="12"/>
        <v>3015351.0100000002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438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Casa de la Cultura del Municipio de Valle de Santiago,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303</v>
      </c>
      <c r="B3" s="114"/>
      <c r="C3" s="114"/>
      <c r="D3" s="114"/>
      <c r="E3" s="114"/>
      <c r="F3" s="114"/>
      <c r="G3" s="115"/>
    </row>
    <row r="4" spans="1:7" x14ac:dyDescent="0.25">
      <c r="A4" s="113" t="s">
        <v>439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440</v>
      </c>
      <c r="B7" s="167" t="s">
        <v>305</v>
      </c>
      <c r="C7" s="167"/>
      <c r="D7" s="167"/>
      <c r="E7" s="167"/>
      <c r="F7" s="167"/>
      <c r="G7" s="167" t="s">
        <v>306</v>
      </c>
    </row>
    <row r="8" spans="1:7" ht="30" x14ac:dyDescent="0.25">
      <c r="A8" s="165"/>
      <c r="B8" s="7" t="s">
        <v>307</v>
      </c>
      <c r="C8" s="33" t="s">
        <v>403</v>
      </c>
      <c r="D8" s="33" t="s">
        <v>238</v>
      </c>
      <c r="E8" s="33" t="s">
        <v>193</v>
      </c>
      <c r="F8" s="33" t="s">
        <v>210</v>
      </c>
      <c r="G8" s="177"/>
    </row>
    <row r="9" spans="1:7" ht="15.75" customHeight="1" x14ac:dyDescent="0.25">
      <c r="A9" s="26" t="s">
        <v>441</v>
      </c>
      <c r="B9" s="119">
        <f>SUM(B10,B11,B12,B15,B16,B19)</f>
        <v>2962874.53</v>
      </c>
      <c r="C9" s="119">
        <f t="shared" ref="C9:G9" si="0">SUM(C10,C11,C12,C15,C16,C19)</f>
        <v>0</v>
      </c>
      <c r="D9" s="119">
        <f t="shared" si="0"/>
        <v>2962874.53</v>
      </c>
      <c r="E9" s="119">
        <f t="shared" si="0"/>
        <v>513183.49</v>
      </c>
      <c r="F9" s="119">
        <f t="shared" si="0"/>
        <v>513183.49</v>
      </c>
      <c r="G9" s="119">
        <f t="shared" si="0"/>
        <v>2449691.04</v>
      </c>
    </row>
    <row r="10" spans="1:7" x14ac:dyDescent="0.25">
      <c r="A10" s="58" t="s">
        <v>442</v>
      </c>
      <c r="B10" s="209">
        <v>2962874.53</v>
      </c>
      <c r="C10" s="209">
        <v>0</v>
      </c>
      <c r="D10" s="210">
        <f>B10+C10</f>
        <v>2962874.53</v>
      </c>
      <c r="E10" s="209">
        <v>513183.49</v>
      </c>
      <c r="F10" s="209">
        <v>513183.49</v>
      </c>
      <c r="G10" s="210">
        <f>D10-E10</f>
        <v>2449691.04</v>
      </c>
    </row>
    <row r="11" spans="1:7" ht="15.75" customHeight="1" x14ac:dyDescent="0.25">
      <c r="A11" s="58" t="s">
        <v>443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453</v>
      </c>
      <c r="B33" s="119">
        <f>B21+B9</f>
        <v>2962874.53</v>
      </c>
      <c r="C33" s="119">
        <f t="shared" ref="C33:G33" si="8">C21+C9</f>
        <v>0</v>
      </c>
      <c r="D33" s="119">
        <f t="shared" si="8"/>
        <v>2962874.53</v>
      </c>
      <c r="E33" s="119">
        <f t="shared" si="8"/>
        <v>513183.49</v>
      </c>
      <c r="F33" s="119">
        <f t="shared" si="8"/>
        <v>513183.49</v>
      </c>
      <c r="G33" s="119">
        <f t="shared" si="8"/>
        <v>2449691.04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980022895</cp:lastModifiedBy>
  <cp:revision/>
  <dcterms:created xsi:type="dcterms:W3CDTF">2023-03-16T22:14:51Z</dcterms:created>
  <dcterms:modified xsi:type="dcterms:W3CDTF">2025-04-26T19:08:37Z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