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lgcg\"/>
    </mc:Choice>
  </mc:AlternateContent>
  <xr:revisionPtr revIDLastSave="0" documentId="8_{C9655CC3-A71B-4EAF-BF62-E1D26123B2E1}" xr6:coauthVersionLast="47" xr6:coauthVersionMax="47" xr10:uidLastSave="{00000000-0000-0000-0000-000000000000}"/>
  <bookViews>
    <workbookView xWindow="-120" yWindow="-120" windowWidth="29040" windowHeight="15720" xr2:uid="{B41FAD05-BC26-46B5-9549-05C0BAFE8AE7}"/>
  </bookViews>
  <sheets>
    <sheet name="Formato 6 a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G150" i="1"/>
  <c r="F150" i="1"/>
  <c r="E150" i="1"/>
  <c r="D150" i="1"/>
  <c r="C150" i="1"/>
  <c r="B150" i="1"/>
  <c r="G149" i="1"/>
  <c r="G148" i="1"/>
  <c r="G147" i="1"/>
  <c r="G146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/>
  <c r="F137" i="1"/>
  <c r="E137" i="1"/>
  <c r="D137" i="1"/>
  <c r="C137" i="1"/>
  <c r="B137" i="1"/>
  <c r="G136" i="1"/>
  <c r="G135" i="1"/>
  <c r="G134" i="1"/>
  <c r="G133" i="1"/>
  <c r="F133" i="1"/>
  <c r="E133" i="1"/>
  <c r="D133" i="1"/>
  <c r="C133" i="1"/>
  <c r="B133" i="1"/>
  <c r="G132" i="1"/>
  <c r="G131" i="1"/>
  <c r="G130" i="1"/>
  <c r="G129" i="1"/>
  <c r="G128" i="1"/>
  <c r="G123" i="1" s="1"/>
  <c r="G127" i="1"/>
  <c r="G126" i="1"/>
  <c r="G125" i="1"/>
  <c r="G124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/>
  <c r="F113" i="1"/>
  <c r="E113" i="1"/>
  <c r="D113" i="1"/>
  <c r="C113" i="1"/>
  <c r="B113" i="1"/>
  <c r="G112" i="1"/>
  <c r="G111" i="1"/>
  <c r="G110" i="1"/>
  <c r="G103" i="1" s="1"/>
  <c r="G109" i="1"/>
  <c r="G108" i="1"/>
  <c r="G107" i="1"/>
  <c r="G106" i="1"/>
  <c r="G105" i="1"/>
  <c r="G104" i="1"/>
  <c r="F103" i="1"/>
  <c r="E103" i="1"/>
  <c r="D103" i="1"/>
  <c r="C103" i="1"/>
  <c r="B103" i="1"/>
  <c r="G102" i="1"/>
  <c r="G101" i="1"/>
  <c r="G100" i="1"/>
  <c r="G99" i="1"/>
  <c r="G98" i="1"/>
  <c r="G97" i="1"/>
  <c r="G96" i="1"/>
  <c r="G95" i="1"/>
  <c r="G94" i="1"/>
  <c r="G93" i="1"/>
  <c r="F93" i="1"/>
  <c r="F84" i="1" s="1"/>
  <c r="E93" i="1"/>
  <c r="E84" i="1" s="1"/>
  <c r="D93" i="1"/>
  <c r="D84" i="1" s="1"/>
  <c r="C93" i="1"/>
  <c r="C84" i="1" s="1"/>
  <c r="B93" i="1"/>
  <c r="B84" i="1" s="1"/>
  <c r="G92" i="1"/>
  <c r="G85" i="1" s="1"/>
  <c r="G91" i="1"/>
  <c r="G90" i="1"/>
  <c r="G89" i="1"/>
  <c r="G88" i="1"/>
  <c r="G87" i="1"/>
  <c r="G86" i="1"/>
  <c r="F85" i="1"/>
  <c r="E85" i="1"/>
  <c r="D85" i="1"/>
  <c r="C85" i="1"/>
  <c r="B85" i="1"/>
  <c r="G82" i="1"/>
  <c r="G81" i="1"/>
  <c r="G80" i="1"/>
  <c r="G79" i="1"/>
  <c r="G78" i="1"/>
  <c r="G77" i="1"/>
  <c r="G76" i="1"/>
  <c r="G75" i="1"/>
  <c r="G74" i="1"/>
  <c r="G73" i="1"/>
  <c r="G71" i="1" s="1"/>
  <c r="G72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38" i="1" s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0" i="1" s="1"/>
  <c r="G16" i="1"/>
  <c r="G15" i="1"/>
  <c r="G14" i="1"/>
  <c r="G13" i="1"/>
  <c r="G12" i="1"/>
  <c r="G11" i="1"/>
  <c r="F10" i="1"/>
  <c r="E10" i="1"/>
  <c r="D10" i="1"/>
  <c r="C10" i="1"/>
  <c r="B10" i="1"/>
  <c r="F9" i="1"/>
  <c r="F159" i="1" s="1"/>
  <c r="E9" i="1"/>
  <c r="E159" i="1" s="1"/>
  <c r="D9" i="1"/>
  <c r="D159" i="1" s="1"/>
  <c r="C9" i="1"/>
  <c r="C159" i="1" s="1"/>
  <c r="B9" i="1"/>
  <c r="B159" i="1" s="1"/>
  <c r="A5" i="1"/>
  <c r="A2" i="1"/>
  <c r="G84" i="1" l="1"/>
  <c r="G9" i="1"/>
  <c r="G159" i="1" s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<sst xmlns="http://schemas.openxmlformats.org/spreadsheetml/2006/main" count="161" uniqueCount="88">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</sst>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indent="3"/>
    </xf>
    <xf numFmtId="4" fontId="2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164" fontId="1" fillId="3" borderId="5" xfId="1" applyNumberFormat="1" applyFont="1" applyFill="1" applyBorder="1" applyAlignment="1" applyProtection="1">
      <alignment vertical="center"/>
      <protection locked="0"/>
    </xf>
    <xf numFmtId="164" fontId="0" fillId="3" borderId="5" xfId="1" applyNumberFormat="1" applyFont="1" applyFill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2" fillId="3" borderId="5" xfId="0" applyFont="1" applyFill="1" applyBorder="1" applyAlignment="1">
      <alignment horizontal="left" indent="3"/>
    </xf>
    <xf numFmtId="4" fontId="2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</cellXfs>
  <cellStyles count="2">
    <cellStyle name="Millares 2" xfId="1" xr:uid="{C7DCD9A0-59F2-4F9B-B801-B72FDD321B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02\2do%20trimestre%202025%20SIRET\0361_IDF_MVST_000_2502.xlsx" TargetMode="External"/><Relationship Id="rId1" Type="http://schemas.openxmlformats.org/officeDocument/2006/relationships/externalLinkPath" Target="/Archivos/Documentos/Tesoreria%20Transparencia/202502/2do%20trimestre%202025%20SIRET/0361_IDF_MVST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Valle de Santiago, Gto.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7054-C363-41DC-B461-FD01A5CD99C8}">
  <sheetPr>
    <outlinePr summaryBelow="0"/>
  </sheetPr>
  <dimension ref="A1:G160"/>
  <sheetViews>
    <sheetView showGridLines="0" tabSelected="1" zoomScale="80" zoomScaleNormal="80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4" width="19.140625" bestFit="1" customWidth="1"/>
    <col min="5" max="5" width="19.140625" customWidth="1"/>
    <col min="6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Municipio de Valle de Santiago, Gto.</v>
      </c>
      <c r="B2" s="4"/>
      <c r="C2" s="4"/>
      <c r="D2" s="4"/>
      <c r="E2" s="4"/>
      <c r="F2" s="4"/>
      <c r="G2" s="4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x14ac:dyDescent="0.25">
      <c r="A4" s="5" t="s">
        <v>2</v>
      </c>
      <c r="B4" s="5"/>
      <c r="C4" s="5"/>
      <c r="D4" s="5"/>
      <c r="E4" s="5"/>
      <c r="F4" s="5"/>
      <c r="G4" s="5"/>
    </row>
    <row r="5" spans="1:7" x14ac:dyDescent="0.25">
      <c r="A5" s="5" t="str">
        <f>'[1]Formato 3'!A4</f>
        <v>Del 1 de Enero al 30 de junio de 2025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 t="shared" ref="B9:G9" si="0">SUM(B10,B18,B28,B38,B48,B58,B62,B71,B75)</f>
        <v>335920000.00999999</v>
      </c>
      <c r="C9" s="11">
        <f t="shared" si="0"/>
        <v>126147271.06999999</v>
      </c>
      <c r="D9" s="11">
        <f t="shared" si="0"/>
        <v>462067271.07999998</v>
      </c>
      <c r="E9" s="11">
        <f t="shared" si="0"/>
        <v>168612760.93999997</v>
      </c>
      <c r="F9" s="11">
        <f t="shared" si="0"/>
        <v>167880272.66999999</v>
      </c>
      <c r="G9" s="11">
        <f t="shared" si="0"/>
        <v>293454510.13999999</v>
      </c>
    </row>
    <row r="10" spans="1:7" x14ac:dyDescent="0.25">
      <c r="A10" s="12" t="s">
        <v>13</v>
      </c>
      <c r="B10" s="11">
        <f t="shared" ref="B10:G10" si="1">SUM(B11:B17)</f>
        <v>148368925.62</v>
      </c>
      <c r="C10" s="11">
        <f t="shared" si="1"/>
        <v>-817304.82000000007</v>
      </c>
      <c r="D10" s="11">
        <f t="shared" si="1"/>
        <v>147551620.80000001</v>
      </c>
      <c r="E10" s="11">
        <f t="shared" si="1"/>
        <v>56250237.009999998</v>
      </c>
      <c r="F10" s="11">
        <f t="shared" si="1"/>
        <v>55718421.210000001</v>
      </c>
      <c r="G10" s="11">
        <f t="shared" si="1"/>
        <v>91301383.789999992</v>
      </c>
    </row>
    <row r="11" spans="1:7" x14ac:dyDescent="0.25">
      <c r="A11" s="13" t="s">
        <v>14</v>
      </c>
      <c r="B11" s="14">
        <v>88296070.219999999</v>
      </c>
      <c r="C11" s="14">
        <v>-956312.22</v>
      </c>
      <c r="D11" s="15">
        <v>87339758</v>
      </c>
      <c r="E11" s="14">
        <v>38728548.729999997</v>
      </c>
      <c r="F11" s="14">
        <v>38728548.729999997</v>
      </c>
      <c r="G11" s="16">
        <f>D11-E11</f>
        <v>48611209.270000003</v>
      </c>
    </row>
    <row r="12" spans="1:7" x14ac:dyDescent="0.25">
      <c r="A12" s="13" t="s">
        <v>15</v>
      </c>
      <c r="B12" s="14">
        <v>2204800</v>
      </c>
      <c r="C12" s="14">
        <v>-316910</v>
      </c>
      <c r="D12" s="15">
        <v>1887890</v>
      </c>
      <c r="E12" s="14">
        <v>131664.67000000001</v>
      </c>
      <c r="F12" s="14">
        <v>131664.67000000001</v>
      </c>
      <c r="G12" s="16">
        <f t="shared" ref="G12:G17" si="2">D12-E12</f>
        <v>1756225.33</v>
      </c>
    </row>
    <row r="13" spans="1:7" x14ac:dyDescent="0.25">
      <c r="A13" s="13" t="s">
        <v>16</v>
      </c>
      <c r="B13" s="14">
        <v>21857042.129999999</v>
      </c>
      <c r="C13" s="14">
        <v>-370123</v>
      </c>
      <c r="D13" s="15">
        <v>21486919.129999999</v>
      </c>
      <c r="E13" s="14">
        <v>2345016.21</v>
      </c>
      <c r="F13" s="14">
        <v>2345016.21</v>
      </c>
      <c r="G13" s="16">
        <f t="shared" si="2"/>
        <v>19141902.919999998</v>
      </c>
    </row>
    <row r="14" spans="1:7" x14ac:dyDescent="0.25">
      <c r="A14" s="13" t="s">
        <v>17</v>
      </c>
      <c r="B14" s="14">
        <v>8249393.2400000002</v>
      </c>
      <c r="C14" s="14">
        <v>1401299.4</v>
      </c>
      <c r="D14" s="15">
        <v>9650692.6400000006</v>
      </c>
      <c r="E14" s="14">
        <v>2634319.58</v>
      </c>
      <c r="F14" s="14">
        <v>2102503.7799999998</v>
      </c>
      <c r="G14" s="16">
        <f t="shared" si="2"/>
        <v>7016373.0600000005</v>
      </c>
    </row>
    <row r="15" spans="1:7" x14ac:dyDescent="0.25">
      <c r="A15" s="13" t="s">
        <v>18</v>
      </c>
      <c r="B15" s="14">
        <v>27761620.030000001</v>
      </c>
      <c r="C15" s="14">
        <v>-575259</v>
      </c>
      <c r="D15" s="15">
        <v>27186361.030000001</v>
      </c>
      <c r="E15" s="14">
        <v>12410687.82</v>
      </c>
      <c r="F15" s="14">
        <v>12410687.82</v>
      </c>
      <c r="G15" s="16">
        <f t="shared" si="2"/>
        <v>14775673.210000001</v>
      </c>
    </row>
    <row r="16" spans="1:7" x14ac:dyDescent="0.25">
      <c r="A16" s="13" t="s">
        <v>19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6">
        <f t="shared" si="2"/>
        <v>0</v>
      </c>
    </row>
    <row r="17" spans="1:7" x14ac:dyDescent="0.25">
      <c r="A17" s="13" t="s">
        <v>20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6">
        <f t="shared" si="2"/>
        <v>0</v>
      </c>
    </row>
    <row r="18" spans="1:7" x14ac:dyDescent="0.25">
      <c r="A18" s="12" t="s">
        <v>21</v>
      </c>
      <c r="B18" s="15">
        <v>14163680</v>
      </c>
      <c r="C18" s="15">
        <v>7251980.2599999998</v>
      </c>
      <c r="D18" s="15">
        <v>21415660.259999998</v>
      </c>
      <c r="E18" s="15">
        <v>7338311.3600000003</v>
      </c>
      <c r="F18" s="15">
        <v>7233730.8899999997</v>
      </c>
      <c r="G18" s="11">
        <f t="shared" ref="G18" si="3">SUM(G19:G27)</f>
        <v>14077348.9</v>
      </c>
    </row>
    <row r="19" spans="1:7" x14ac:dyDescent="0.25">
      <c r="A19" s="13" t="s">
        <v>22</v>
      </c>
      <c r="B19" s="14">
        <v>3982800</v>
      </c>
      <c r="C19" s="14">
        <v>1074760</v>
      </c>
      <c r="D19" s="15">
        <v>5057560</v>
      </c>
      <c r="E19" s="14">
        <v>2703175.3</v>
      </c>
      <c r="F19" s="14">
        <v>2690097.84</v>
      </c>
      <c r="G19" s="16">
        <f>D19-E19</f>
        <v>2354384.7000000002</v>
      </c>
    </row>
    <row r="20" spans="1:7" x14ac:dyDescent="0.25">
      <c r="A20" s="13" t="s">
        <v>23</v>
      </c>
      <c r="B20" s="14">
        <v>640120</v>
      </c>
      <c r="C20" s="14">
        <v>77218</v>
      </c>
      <c r="D20" s="15">
        <v>717338</v>
      </c>
      <c r="E20" s="14">
        <v>194087.15</v>
      </c>
      <c r="F20" s="14">
        <v>191580.07</v>
      </c>
      <c r="G20" s="16">
        <f t="shared" ref="G20:G27" si="4">D20-E20</f>
        <v>523250.85</v>
      </c>
    </row>
    <row r="21" spans="1:7" x14ac:dyDescent="0.25">
      <c r="A21" s="13" t="s">
        <v>24</v>
      </c>
      <c r="B21" s="14">
        <v>12480</v>
      </c>
      <c r="C21" s="14">
        <v>0</v>
      </c>
      <c r="D21" s="15">
        <v>12480</v>
      </c>
      <c r="E21" s="14">
        <v>0</v>
      </c>
      <c r="F21" s="14">
        <v>0</v>
      </c>
      <c r="G21" s="16">
        <f t="shared" si="4"/>
        <v>12480</v>
      </c>
    </row>
    <row r="22" spans="1:7" x14ac:dyDescent="0.25">
      <c r="A22" s="13" t="s">
        <v>25</v>
      </c>
      <c r="B22" s="14">
        <v>2087560</v>
      </c>
      <c r="C22" s="14">
        <v>2267797</v>
      </c>
      <c r="D22" s="15">
        <v>4355357</v>
      </c>
      <c r="E22" s="14">
        <v>842222.19</v>
      </c>
      <c r="F22" s="14">
        <v>821447.19</v>
      </c>
      <c r="G22" s="16">
        <f t="shared" si="4"/>
        <v>3513134.81</v>
      </c>
    </row>
    <row r="23" spans="1:7" x14ac:dyDescent="0.25">
      <c r="A23" s="13" t="s">
        <v>26</v>
      </c>
      <c r="B23" s="14">
        <v>808680</v>
      </c>
      <c r="C23" s="14">
        <v>-55550</v>
      </c>
      <c r="D23" s="15">
        <v>753130</v>
      </c>
      <c r="E23" s="14">
        <v>346999.52</v>
      </c>
      <c r="F23" s="14">
        <v>346999.52</v>
      </c>
      <c r="G23" s="16">
        <f t="shared" si="4"/>
        <v>406130.48</v>
      </c>
    </row>
    <row r="24" spans="1:7" x14ac:dyDescent="0.25">
      <c r="A24" s="13" t="s">
        <v>27</v>
      </c>
      <c r="B24" s="14">
        <v>2721280</v>
      </c>
      <c r="C24" s="14">
        <v>-271485</v>
      </c>
      <c r="D24" s="15">
        <v>2449795</v>
      </c>
      <c r="E24" s="14">
        <v>892776.13</v>
      </c>
      <c r="F24" s="14">
        <v>824768.11</v>
      </c>
      <c r="G24" s="16">
        <f t="shared" si="4"/>
        <v>1557018.87</v>
      </c>
    </row>
    <row r="25" spans="1:7" x14ac:dyDescent="0.25">
      <c r="A25" s="13" t="s">
        <v>28</v>
      </c>
      <c r="B25" s="14">
        <v>2619560</v>
      </c>
      <c r="C25" s="14">
        <v>0</v>
      </c>
      <c r="D25" s="15">
        <v>2619560</v>
      </c>
      <c r="E25" s="14">
        <v>579870.16</v>
      </c>
      <c r="F25" s="14">
        <v>579870.16</v>
      </c>
      <c r="G25" s="16">
        <f t="shared" si="4"/>
        <v>2039689.8399999999</v>
      </c>
    </row>
    <row r="26" spans="1:7" x14ac:dyDescent="0.25">
      <c r="A26" s="13" t="s">
        <v>29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6">
        <f t="shared" si="4"/>
        <v>0</v>
      </c>
    </row>
    <row r="27" spans="1:7" x14ac:dyDescent="0.25">
      <c r="A27" s="13" t="s">
        <v>30</v>
      </c>
      <c r="B27" s="14">
        <v>1291200</v>
      </c>
      <c r="C27" s="14">
        <v>4159240.26</v>
      </c>
      <c r="D27" s="15">
        <v>5450440.2599999998</v>
      </c>
      <c r="E27" s="14">
        <v>1779180.91</v>
      </c>
      <c r="F27" s="14">
        <v>1778968</v>
      </c>
      <c r="G27" s="16">
        <f t="shared" si="4"/>
        <v>3671259.3499999996</v>
      </c>
    </row>
    <row r="28" spans="1:7" x14ac:dyDescent="0.25">
      <c r="A28" s="12" t="s">
        <v>31</v>
      </c>
      <c r="B28" s="15">
        <v>55601076.089999996</v>
      </c>
      <c r="C28" s="15">
        <v>47385452.25</v>
      </c>
      <c r="D28" s="15">
        <v>102986528.34</v>
      </c>
      <c r="E28" s="15">
        <v>55951890.749999985</v>
      </c>
      <c r="F28" s="15">
        <v>55869138.749999985</v>
      </c>
      <c r="G28" s="11">
        <f t="shared" ref="G28" si="5">SUM(G29:G37)</f>
        <v>47034637.590000004</v>
      </c>
    </row>
    <row r="29" spans="1:7" x14ac:dyDescent="0.25">
      <c r="A29" s="13" t="s">
        <v>32</v>
      </c>
      <c r="B29" s="14">
        <v>20839640</v>
      </c>
      <c r="C29" s="14">
        <v>3378400</v>
      </c>
      <c r="D29" s="15">
        <v>24218040</v>
      </c>
      <c r="E29" s="14">
        <v>6194501.4000000004</v>
      </c>
      <c r="F29" s="14">
        <v>6194501.4000000004</v>
      </c>
      <c r="G29" s="16">
        <f>D29-E29</f>
        <v>18023538.600000001</v>
      </c>
    </row>
    <row r="30" spans="1:7" x14ac:dyDescent="0.25">
      <c r="A30" s="13" t="s">
        <v>33</v>
      </c>
      <c r="B30" s="14">
        <v>5761600</v>
      </c>
      <c r="C30" s="14">
        <v>1974321.26</v>
      </c>
      <c r="D30" s="15">
        <v>7735921.2599999998</v>
      </c>
      <c r="E30" s="14">
        <v>4191343.21</v>
      </c>
      <c r="F30" s="14">
        <v>4191343.21</v>
      </c>
      <c r="G30" s="16">
        <f t="shared" ref="G30:G37" si="6">D30-E30</f>
        <v>3544578.05</v>
      </c>
    </row>
    <row r="31" spans="1:7" x14ac:dyDescent="0.25">
      <c r="A31" s="13" t="s">
        <v>34</v>
      </c>
      <c r="B31" s="14">
        <v>4038320</v>
      </c>
      <c r="C31" s="14">
        <v>24600340.190000001</v>
      </c>
      <c r="D31" s="15">
        <v>28638660.190000001</v>
      </c>
      <c r="E31" s="14">
        <v>16683843.970000001</v>
      </c>
      <c r="F31" s="14">
        <v>16683843.970000001</v>
      </c>
      <c r="G31" s="16">
        <f t="shared" si="6"/>
        <v>11954816.220000001</v>
      </c>
    </row>
    <row r="32" spans="1:7" x14ac:dyDescent="0.25">
      <c r="A32" s="13" t="s">
        <v>35</v>
      </c>
      <c r="B32" s="14">
        <v>2008480</v>
      </c>
      <c r="C32" s="14">
        <v>4353000</v>
      </c>
      <c r="D32" s="15">
        <v>6361480</v>
      </c>
      <c r="E32" s="14">
        <v>4276985.13</v>
      </c>
      <c r="F32" s="14">
        <v>4276985.13</v>
      </c>
      <c r="G32" s="16">
        <f t="shared" si="6"/>
        <v>2084494.87</v>
      </c>
    </row>
    <row r="33" spans="1:7" ht="14.45" customHeight="1" x14ac:dyDescent="0.25">
      <c r="A33" s="13" t="s">
        <v>36</v>
      </c>
      <c r="B33" s="14">
        <v>921549.62</v>
      </c>
      <c r="C33" s="14">
        <v>6556821.6100000003</v>
      </c>
      <c r="D33" s="15">
        <v>7478371.2300000004</v>
      </c>
      <c r="E33" s="14">
        <v>2668844.75</v>
      </c>
      <c r="F33" s="14">
        <v>2668844.75</v>
      </c>
      <c r="G33" s="16">
        <f t="shared" si="6"/>
        <v>4809526.4800000004</v>
      </c>
    </row>
    <row r="34" spans="1:7" ht="14.45" customHeight="1" x14ac:dyDescent="0.25">
      <c r="A34" s="13" t="s">
        <v>37</v>
      </c>
      <c r="B34" s="14">
        <v>1500000</v>
      </c>
      <c r="C34" s="14">
        <v>0</v>
      </c>
      <c r="D34" s="15">
        <v>1500000</v>
      </c>
      <c r="E34" s="14">
        <v>510160.44</v>
      </c>
      <c r="F34" s="14">
        <v>510160.44</v>
      </c>
      <c r="G34" s="16">
        <f t="shared" si="6"/>
        <v>989839.56</v>
      </c>
    </row>
    <row r="35" spans="1:7" ht="14.45" customHeight="1" x14ac:dyDescent="0.25">
      <c r="A35" s="13" t="s">
        <v>38</v>
      </c>
      <c r="B35" s="14">
        <v>379280</v>
      </c>
      <c r="C35" s="14">
        <v>13760</v>
      </c>
      <c r="D35" s="15">
        <v>393040</v>
      </c>
      <c r="E35" s="14">
        <v>39537.58</v>
      </c>
      <c r="F35" s="14">
        <v>39461.58</v>
      </c>
      <c r="G35" s="16">
        <f t="shared" si="6"/>
        <v>353502.42</v>
      </c>
    </row>
    <row r="36" spans="1:7" ht="14.45" customHeight="1" x14ac:dyDescent="0.25">
      <c r="A36" s="13" t="s">
        <v>39</v>
      </c>
      <c r="B36" s="14">
        <v>7742200</v>
      </c>
      <c r="C36" s="14">
        <v>-950759.99</v>
      </c>
      <c r="D36" s="15">
        <v>6791440.0099999998</v>
      </c>
      <c r="E36" s="14">
        <v>3206129.07</v>
      </c>
      <c r="F36" s="14">
        <v>3199041.07</v>
      </c>
      <c r="G36" s="16">
        <f t="shared" si="6"/>
        <v>3585310.94</v>
      </c>
    </row>
    <row r="37" spans="1:7" ht="14.45" customHeight="1" x14ac:dyDescent="0.25">
      <c r="A37" s="13" t="s">
        <v>40</v>
      </c>
      <c r="B37" s="14">
        <v>12410006.470000001</v>
      </c>
      <c r="C37" s="14">
        <v>7459569.1799999997</v>
      </c>
      <c r="D37" s="15">
        <v>19869575.649999999</v>
      </c>
      <c r="E37" s="14">
        <v>18180545.199999999</v>
      </c>
      <c r="F37" s="14">
        <v>18104957.199999999</v>
      </c>
      <c r="G37" s="16">
        <f t="shared" si="6"/>
        <v>1689030.4499999993</v>
      </c>
    </row>
    <row r="38" spans="1:7" x14ac:dyDescent="0.25">
      <c r="A38" s="12" t="s">
        <v>41</v>
      </c>
      <c r="B38" s="15">
        <v>56418398.299999997</v>
      </c>
      <c r="C38" s="15">
        <v>22041669.66</v>
      </c>
      <c r="D38" s="15">
        <v>78460067.960000008</v>
      </c>
      <c r="E38" s="15">
        <v>32199875.949999999</v>
      </c>
      <c r="F38" s="15">
        <v>32199875.949999999</v>
      </c>
      <c r="G38" s="11">
        <f t="shared" ref="G38" si="7">SUM(G39:G47)</f>
        <v>46260192.010000005</v>
      </c>
    </row>
    <row r="39" spans="1:7" x14ac:dyDescent="0.25">
      <c r="A39" s="13" t="s">
        <v>42</v>
      </c>
      <c r="B39" s="14">
        <v>18728398.300000001</v>
      </c>
      <c r="C39" s="14">
        <v>7688917.6600000001</v>
      </c>
      <c r="D39" s="15">
        <v>26417315.960000001</v>
      </c>
      <c r="E39" s="14">
        <v>13141929.15</v>
      </c>
      <c r="F39" s="14">
        <v>13141929.15</v>
      </c>
      <c r="G39" s="16">
        <f>D39-E39</f>
        <v>13275386.810000001</v>
      </c>
    </row>
    <row r="40" spans="1:7" x14ac:dyDescent="0.25">
      <c r="A40" s="13" t="s">
        <v>43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6">
        <f t="shared" ref="G40:G47" si="8">D40-E40</f>
        <v>0</v>
      </c>
    </row>
    <row r="41" spans="1:7" x14ac:dyDescent="0.25">
      <c r="A41" s="13" t="s">
        <v>44</v>
      </c>
      <c r="B41" s="14">
        <v>2148000</v>
      </c>
      <c r="C41" s="14">
        <v>9290000</v>
      </c>
      <c r="D41" s="15">
        <v>11438000</v>
      </c>
      <c r="E41" s="14">
        <v>0</v>
      </c>
      <c r="F41" s="14">
        <v>0</v>
      </c>
      <c r="G41" s="16">
        <f t="shared" si="8"/>
        <v>11438000</v>
      </c>
    </row>
    <row r="42" spans="1:7" x14ac:dyDescent="0.25">
      <c r="A42" s="13" t="s">
        <v>45</v>
      </c>
      <c r="B42" s="14">
        <v>25232000</v>
      </c>
      <c r="C42" s="14">
        <v>5936752</v>
      </c>
      <c r="D42" s="15">
        <v>31168752</v>
      </c>
      <c r="E42" s="14">
        <v>14945013.390000001</v>
      </c>
      <c r="F42" s="14">
        <v>14945013.390000001</v>
      </c>
      <c r="G42" s="16">
        <f t="shared" si="8"/>
        <v>16223738.609999999</v>
      </c>
    </row>
    <row r="43" spans="1:7" x14ac:dyDescent="0.25">
      <c r="A43" s="13" t="s">
        <v>46</v>
      </c>
      <c r="B43" s="14">
        <v>10310000</v>
      </c>
      <c r="C43" s="14">
        <v>-874000</v>
      </c>
      <c r="D43" s="15">
        <v>9436000</v>
      </c>
      <c r="E43" s="14">
        <v>4112933.41</v>
      </c>
      <c r="F43" s="14">
        <v>4112933.41</v>
      </c>
      <c r="G43" s="16">
        <f t="shared" si="8"/>
        <v>5323066.59</v>
      </c>
    </row>
    <row r="44" spans="1:7" x14ac:dyDescent="0.25">
      <c r="A44" s="13" t="s">
        <v>47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6">
        <f t="shared" si="8"/>
        <v>0</v>
      </c>
    </row>
    <row r="45" spans="1:7" x14ac:dyDescent="0.25">
      <c r="A45" s="13" t="s">
        <v>48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6">
        <f t="shared" si="8"/>
        <v>0</v>
      </c>
    </row>
    <row r="46" spans="1:7" x14ac:dyDescent="0.25">
      <c r="A46" s="13" t="s">
        <v>49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6">
        <f t="shared" si="8"/>
        <v>0</v>
      </c>
    </row>
    <row r="47" spans="1:7" x14ac:dyDescent="0.25">
      <c r="A47" s="13" t="s">
        <v>50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6">
        <f t="shared" si="8"/>
        <v>0</v>
      </c>
    </row>
    <row r="48" spans="1:7" x14ac:dyDescent="0.25">
      <c r="A48" s="12" t="s">
        <v>51</v>
      </c>
      <c r="B48" s="15">
        <v>787920</v>
      </c>
      <c r="C48" s="15">
        <v>4007239.84</v>
      </c>
      <c r="D48" s="15">
        <v>4795159.84</v>
      </c>
      <c r="E48" s="15">
        <v>1102043.8700000001</v>
      </c>
      <c r="F48" s="15">
        <v>1088703.8700000001</v>
      </c>
      <c r="G48" s="11">
        <f t="shared" ref="G48" si="9">SUM(G49:G57)</f>
        <v>3693115.97</v>
      </c>
    </row>
    <row r="49" spans="1:7" x14ac:dyDescent="0.25">
      <c r="A49" s="13" t="s">
        <v>52</v>
      </c>
      <c r="B49" s="14">
        <v>283520</v>
      </c>
      <c r="C49" s="14">
        <v>1318549.8400000001</v>
      </c>
      <c r="D49" s="15">
        <v>1602069.84</v>
      </c>
      <c r="E49" s="14">
        <v>587990.44999999995</v>
      </c>
      <c r="F49" s="14">
        <v>587990.44999999995</v>
      </c>
      <c r="G49" s="16">
        <f>D49-E49</f>
        <v>1014079.3900000001</v>
      </c>
    </row>
    <row r="50" spans="1:7" x14ac:dyDescent="0.25">
      <c r="A50" s="13" t="s">
        <v>53</v>
      </c>
      <c r="B50" s="14">
        <v>164000</v>
      </c>
      <c r="C50" s="14">
        <v>-21490</v>
      </c>
      <c r="D50" s="15">
        <v>142510</v>
      </c>
      <c r="E50" s="14">
        <v>0</v>
      </c>
      <c r="F50" s="14">
        <v>0</v>
      </c>
      <c r="G50" s="16">
        <f t="shared" ref="G50:G57" si="10">D50-E50</f>
        <v>142510</v>
      </c>
    </row>
    <row r="51" spans="1:7" x14ac:dyDescent="0.25">
      <c r="A51" s="13" t="s">
        <v>54</v>
      </c>
      <c r="B51" s="14">
        <v>15600</v>
      </c>
      <c r="C51" s="14">
        <v>-15600</v>
      </c>
      <c r="D51" s="15">
        <v>0</v>
      </c>
      <c r="E51" s="14">
        <v>0</v>
      </c>
      <c r="F51" s="14">
        <v>0</v>
      </c>
      <c r="G51" s="16">
        <f t="shared" si="10"/>
        <v>0</v>
      </c>
    </row>
    <row r="52" spans="1:7" x14ac:dyDescent="0.25">
      <c r="A52" s="13" t="s">
        <v>55</v>
      </c>
      <c r="B52" s="14">
        <v>0</v>
      </c>
      <c r="C52" s="14">
        <v>2050000</v>
      </c>
      <c r="D52" s="15">
        <v>2050000</v>
      </c>
      <c r="E52" s="14">
        <v>0</v>
      </c>
      <c r="F52" s="14">
        <v>0</v>
      </c>
      <c r="G52" s="16">
        <f t="shared" si="10"/>
        <v>2050000</v>
      </c>
    </row>
    <row r="53" spans="1:7" x14ac:dyDescent="0.25">
      <c r="A53" s="13" t="s">
        <v>56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6">
        <f t="shared" si="10"/>
        <v>0</v>
      </c>
    </row>
    <row r="54" spans="1:7" x14ac:dyDescent="0.25">
      <c r="A54" s="13" t="s">
        <v>57</v>
      </c>
      <c r="B54" s="14">
        <v>324800</v>
      </c>
      <c r="C54" s="14">
        <v>271780</v>
      </c>
      <c r="D54" s="15">
        <v>596580</v>
      </c>
      <c r="E54" s="14">
        <v>134053.42000000001</v>
      </c>
      <c r="F54" s="14">
        <v>120713.42</v>
      </c>
      <c r="G54" s="16">
        <f t="shared" si="10"/>
        <v>462526.57999999996</v>
      </c>
    </row>
    <row r="55" spans="1:7" x14ac:dyDescent="0.25">
      <c r="A55" s="13" t="s">
        <v>58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6">
        <f t="shared" si="10"/>
        <v>0</v>
      </c>
    </row>
    <row r="56" spans="1:7" x14ac:dyDescent="0.25">
      <c r="A56" s="13" t="s">
        <v>59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6">
        <f t="shared" si="10"/>
        <v>0</v>
      </c>
    </row>
    <row r="57" spans="1:7" x14ac:dyDescent="0.25">
      <c r="A57" s="13" t="s">
        <v>60</v>
      </c>
      <c r="B57" s="14">
        <v>0</v>
      </c>
      <c r="C57" s="14">
        <v>404000</v>
      </c>
      <c r="D57" s="15">
        <v>404000</v>
      </c>
      <c r="E57" s="14">
        <v>380000</v>
      </c>
      <c r="F57" s="14">
        <v>380000</v>
      </c>
      <c r="G57" s="16">
        <f t="shared" si="10"/>
        <v>24000</v>
      </c>
    </row>
    <row r="58" spans="1:7" x14ac:dyDescent="0.25">
      <c r="A58" s="12" t="s">
        <v>61</v>
      </c>
      <c r="B58" s="15">
        <v>42080000</v>
      </c>
      <c r="C58" s="15">
        <v>46278233.879999995</v>
      </c>
      <c r="D58" s="15">
        <v>88358233.879999995</v>
      </c>
      <c r="E58" s="15">
        <v>14446902</v>
      </c>
      <c r="F58" s="15">
        <v>14446902</v>
      </c>
      <c r="G58" s="11">
        <f t="shared" ref="G58" si="11">SUM(G59:G61)</f>
        <v>73911331.879999995</v>
      </c>
    </row>
    <row r="59" spans="1:7" x14ac:dyDescent="0.25">
      <c r="A59" s="13" t="s">
        <v>62</v>
      </c>
      <c r="B59" s="14">
        <v>42080000</v>
      </c>
      <c r="C59" s="14">
        <v>25121654.84</v>
      </c>
      <c r="D59" s="15">
        <v>67201654.840000004</v>
      </c>
      <c r="E59" s="14">
        <v>13331171.310000001</v>
      </c>
      <c r="F59" s="14">
        <v>13331171.310000001</v>
      </c>
      <c r="G59" s="16">
        <f>D59-E59</f>
        <v>53870483.530000001</v>
      </c>
    </row>
    <row r="60" spans="1:7" x14ac:dyDescent="0.25">
      <c r="A60" s="13" t="s">
        <v>63</v>
      </c>
      <c r="B60" s="14">
        <v>0</v>
      </c>
      <c r="C60" s="14">
        <v>21156579.039999999</v>
      </c>
      <c r="D60" s="15">
        <v>21156579.039999999</v>
      </c>
      <c r="E60" s="14">
        <v>1115730.69</v>
      </c>
      <c r="F60" s="14">
        <v>1115730.69</v>
      </c>
      <c r="G60" s="16">
        <f t="shared" ref="G60:G61" si="12">D60-E60</f>
        <v>20040848.349999998</v>
      </c>
    </row>
    <row r="61" spans="1:7" x14ac:dyDescent="0.25">
      <c r="A61" s="13" t="s">
        <v>64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6">
        <f t="shared" si="12"/>
        <v>0</v>
      </c>
    </row>
    <row r="62" spans="1:7" x14ac:dyDescent="0.25">
      <c r="A62" s="12" t="s">
        <v>65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1">
        <f t="shared" ref="G62" si="13">SUM(G63:G67,G69:G70)</f>
        <v>0</v>
      </c>
    </row>
    <row r="63" spans="1:7" x14ac:dyDescent="0.25">
      <c r="A63" s="13" t="s">
        <v>66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6">
        <f>D63-E63</f>
        <v>0</v>
      </c>
    </row>
    <row r="64" spans="1:7" x14ac:dyDescent="0.25">
      <c r="A64" s="13" t="s">
        <v>67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6">
        <f t="shared" ref="G64:G70" si="14">D64-E64</f>
        <v>0</v>
      </c>
    </row>
    <row r="65" spans="1:7" x14ac:dyDescent="0.25">
      <c r="A65" s="13" t="s">
        <v>68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6">
        <f t="shared" si="14"/>
        <v>0</v>
      </c>
    </row>
    <row r="66" spans="1:7" x14ac:dyDescent="0.25">
      <c r="A66" s="13" t="s">
        <v>69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6">
        <f t="shared" si="14"/>
        <v>0</v>
      </c>
    </row>
    <row r="67" spans="1:7" x14ac:dyDescent="0.25">
      <c r="A67" s="13" t="s">
        <v>70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6">
        <f t="shared" si="14"/>
        <v>0</v>
      </c>
    </row>
    <row r="68" spans="1:7" x14ac:dyDescent="0.25">
      <c r="A68" s="13" t="s">
        <v>71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6">
        <f t="shared" si="14"/>
        <v>0</v>
      </c>
    </row>
    <row r="69" spans="1:7" x14ac:dyDescent="0.25">
      <c r="A69" s="13" t="s">
        <v>72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6">
        <f t="shared" si="14"/>
        <v>0</v>
      </c>
    </row>
    <row r="70" spans="1:7" x14ac:dyDescent="0.25">
      <c r="A70" s="13" t="s">
        <v>73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6">
        <f t="shared" si="14"/>
        <v>0</v>
      </c>
    </row>
    <row r="71" spans="1:7" x14ac:dyDescent="0.25">
      <c r="A71" s="12" t="s">
        <v>74</v>
      </c>
      <c r="B71" s="15">
        <v>800000</v>
      </c>
      <c r="C71" s="15">
        <v>0</v>
      </c>
      <c r="D71" s="15">
        <v>800000</v>
      </c>
      <c r="E71" s="15">
        <v>0</v>
      </c>
      <c r="F71" s="15">
        <v>0</v>
      </c>
      <c r="G71" s="11">
        <f t="shared" ref="G71" si="15">SUM(G72:G74)</f>
        <v>800000</v>
      </c>
    </row>
    <row r="72" spans="1:7" x14ac:dyDescent="0.25">
      <c r="A72" s="13" t="s">
        <v>75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6">
        <f>D72-E72</f>
        <v>0</v>
      </c>
    </row>
    <row r="73" spans="1:7" x14ac:dyDescent="0.25">
      <c r="A73" s="13" t="s">
        <v>76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6">
        <f t="shared" ref="G73:G74" si="16">D73-E73</f>
        <v>0</v>
      </c>
    </row>
    <row r="74" spans="1:7" x14ac:dyDescent="0.25">
      <c r="A74" s="13" t="s">
        <v>77</v>
      </c>
      <c r="B74" s="14">
        <v>800000</v>
      </c>
      <c r="C74" s="14">
        <v>0</v>
      </c>
      <c r="D74" s="15">
        <v>800000</v>
      </c>
      <c r="E74" s="14">
        <v>0</v>
      </c>
      <c r="F74" s="14">
        <v>0</v>
      </c>
      <c r="G74" s="16">
        <f t="shared" si="16"/>
        <v>800000</v>
      </c>
    </row>
    <row r="75" spans="1:7" x14ac:dyDescent="0.25">
      <c r="A75" s="12" t="s">
        <v>78</v>
      </c>
      <c r="B75" s="15">
        <v>17700000</v>
      </c>
      <c r="C75" s="15">
        <v>0</v>
      </c>
      <c r="D75" s="15">
        <v>17700000</v>
      </c>
      <c r="E75" s="15">
        <v>1323500</v>
      </c>
      <c r="F75" s="15">
        <v>1323500</v>
      </c>
      <c r="G75" s="11">
        <f t="shared" ref="G75" si="17">SUM(G76:G82)</f>
        <v>16376500</v>
      </c>
    </row>
    <row r="76" spans="1:7" x14ac:dyDescent="0.25">
      <c r="A76" s="13" t="s">
        <v>79</v>
      </c>
      <c r="B76" s="14">
        <v>15000000</v>
      </c>
      <c r="C76" s="14">
        <v>0</v>
      </c>
      <c r="D76" s="15">
        <v>15000000</v>
      </c>
      <c r="E76" s="14">
        <v>1250000</v>
      </c>
      <c r="F76" s="14">
        <v>1250000</v>
      </c>
      <c r="G76" s="16">
        <f>D76-E76</f>
        <v>13750000</v>
      </c>
    </row>
    <row r="77" spans="1:7" x14ac:dyDescent="0.25">
      <c r="A77" s="13" t="s">
        <v>80</v>
      </c>
      <c r="B77" s="14">
        <v>2700000</v>
      </c>
      <c r="C77" s="14">
        <v>0</v>
      </c>
      <c r="D77" s="15">
        <v>2700000</v>
      </c>
      <c r="E77" s="14">
        <v>73500</v>
      </c>
      <c r="F77" s="14">
        <v>73500</v>
      </c>
      <c r="G77" s="16">
        <f t="shared" ref="G77:G82" si="18">D77-E77</f>
        <v>2626500</v>
      </c>
    </row>
    <row r="78" spans="1:7" x14ac:dyDescent="0.25">
      <c r="A78" s="13" t="s">
        <v>81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6">
        <f t="shared" si="18"/>
        <v>0</v>
      </c>
    </row>
    <row r="79" spans="1:7" x14ac:dyDescent="0.25">
      <c r="A79" s="13" t="s">
        <v>82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6">
        <f t="shared" si="18"/>
        <v>0</v>
      </c>
    </row>
    <row r="80" spans="1:7" x14ac:dyDescent="0.25">
      <c r="A80" s="13" t="s">
        <v>83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6">
        <f t="shared" si="18"/>
        <v>0</v>
      </c>
    </row>
    <row r="81" spans="1:7" x14ac:dyDescent="0.25">
      <c r="A81" s="13" t="s">
        <v>84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6">
        <f t="shared" si="18"/>
        <v>0</v>
      </c>
    </row>
    <row r="82" spans="1:7" x14ac:dyDescent="0.25">
      <c r="A82" s="13" t="s">
        <v>85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6">
        <f t="shared" si="18"/>
        <v>0</v>
      </c>
    </row>
    <row r="83" spans="1:7" x14ac:dyDescent="0.25">
      <c r="A83" s="17"/>
      <c r="B83" s="16"/>
      <c r="C83" s="16"/>
      <c r="D83" s="16"/>
      <c r="E83" s="16"/>
      <c r="F83" s="16"/>
      <c r="G83" s="16"/>
    </row>
    <row r="84" spans="1:7" x14ac:dyDescent="0.25">
      <c r="A84" s="18" t="s">
        <v>86</v>
      </c>
      <c r="B84" s="11">
        <f t="shared" ref="B84:G84" si="19">SUM(B85,B93,B103,B113,B123,B133,B137,B146,B150)</f>
        <v>231919999.99000001</v>
      </c>
      <c r="C84" s="11">
        <f t="shared" si="19"/>
        <v>84138068.409999996</v>
      </c>
      <c r="D84" s="11">
        <f t="shared" si="19"/>
        <v>316058068.40000004</v>
      </c>
      <c r="E84" s="11">
        <f t="shared" si="19"/>
        <v>101564358.79000001</v>
      </c>
      <c r="F84" s="11">
        <f t="shared" si="19"/>
        <v>100487741.34</v>
      </c>
      <c r="G84" s="11">
        <f t="shared" si="19"/>
        <v>214493709.60999998</v>
      </c>
    </row>
    <row r="85" spans="1:7" x14ac:dyDescent="0.25">
      <c r="A85" s="12" t="s">
        <v>13</v>
      </c>
      <c r="B85" s="11">
        <f t="shared" ref="B85:G85" si="20">SUM(B86:B92)</f>
        <v>79239743.319999993</v>
      </c>
      <c r="C85" s="11">
        <f t="shared" si="20"/>
        <v>3510395.53</v>
      </c>
      <c r="D85" s="11">
        <f t="shared" si="20"/>
        <v>82750138.849999994</v>
      </c>
      <c r="E85" s="11">
        <f t="shared" si="20"/>
        <v>30658572.32</v>
      </c>
      <c r="F85" s="11">
        <f t="shared" si="20"/>
        <v>30000306.52</v>
      </c>
      <c r="G85" s="11">
        <f t="shared" si="20"/>
        <v>52091566.529999994</v>
      </c>
    </row>
    <row r="86" spans="1:7" x14ac:dyDescent="0.25">
      <c r="A86" s="13" t="s">
        <v>14</v>
      </c>
      <c r="B86" s="14">
        <v>51138825.759999998</v>
      </c>
      <c r="C86" s="14">
        <v>1856598.65</v>
      </c>
      <c r="D86" s="15">
        <v>52995424.409999996</v>
      </c>
      <c r="E86" s="14">
        <v>20904657.370000001</v>
      </c>
      <c r="F86" s="14">
        <v>20904657.370000001</v>
      </c>
      <c r="G86" s="16">
        <f>D86-E86</f>
        <v>32090767.039999995</v>
      </c>
    </row>
    <row r="87" spans="1:7" x14ac:dyDescent="0.25">
      <c r="A87" s="13" t="s">
        <v>15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6">
        <f t="shared" ref="G87:G92" si="21">D87-E87</f>
        <v>0</v>
      </c>
    </row>
    <row r="88" spans="1:7" x14ac:dyDescent="0.25">
      <c r="A88" s="13" t="s">
        <v>16</v>
      </c>
      <c r="B88" s="14">
        <v>10827684.32</v>
      </c>
      <c r="C88" s="14">
        <v>275626</v>
      </c>
      <c r="D88" s="15">
        <v>11103310.32</v>
      </c>
      <c r="E88" s="14">
        <v>314691.34000000003</v>
      </c>
      <c r="F88" s="14">
        <v>315091.34000000003</v>
      </c>
      <c r="G88" s="16">
        <f t="shared" si="21"/>
        <v>10788618.98</v>
      </c>
    </row>
    <row r="89" spans="1:7" x14ac:dyDescent="0.25">
      <c r="A89" s="13" t="s">
        <v>17</v>
      </c>
      <c r="B89" s="14">
        <v>7001393.2400000002</v>
      </c>
      <c r="C89" s="14">
        <v>1090170.8799999999</v>
      </c>
      <c r="D89" s="15">
        <v>8091564.1200000001</v>
      </c>
      <c r="E89" s="14">
        <v>5287574.4800000004</v>
      </c>
      <c r="F89" s="14">
        <v>4628908.68</v>
      </c>
      <c r="G89" s="16">
        <f t="shared" si="21"/>
        <v>2803989.6399999997</v>
      </c>
    </row>
    <row r="90" spans="1:7" x14ac:dyDescent="0.25">
      <c r="A90" s="13" t="s">
        <v>18</v>
      </c>
      <c r="B90" s="14">
        <v>10271840</v>
      </c>
      <c r="C90" s="14">
        <v>288000</v>
      </c>
      <c r="D90" s="15">
        <v>10559840</v>
      </c>
      <c r="E90" s="14">
        <v>4151649.13</v>
      </c>
      <c r="F90" s="14">
        <v>4151649.13</v>
      </c>
      <c r="G90" s="16">
        <f t="shared" si="21"/>
        <v>6408190.8700000001</v>
      </c>
    </row>
    <row r="91" spans="1:7" x14ac:dyDescent="0.25">
      <c r="A91" s="13" t="s">
        <v>19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6">
        <f t="shared" si="21"/>
        <v>0</v>
      </c>
    </row>
    <row r="92" spans="1:7" x14ac:dyDescent="0.25">
      <c r="A92" s="13" t="s">
        <v>20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6">
        <f t="shared" si="21"/>
        <v>0</v>
      </c>
    </row>
    <row r="93" spans="1:7" x14ac:dyDescent="0.25">
      <c r="A93" s="12" t="s">
        <v>21</v>
      </c>
      <c r="B93" s="11">
        <f t="shared" ref="B93:G93" si="22">SUM(B94:B102)</f>
        <v>21452041.68</v>
      </c>
      <c r="C93" s="11">
        <f t="shared" si="22"/>
        <v>-624956.19999999972</v>
      </c>
      <c r="D93" s="11">
        <f>SUM(D94:D102)</f>
        <v>20827085.480000004</v>
      </c>
      <c r="E93" s="11">
        <f t="shared" si="22"/>
        <v>10172611.49</v>
      </c>
      <c r="F93" s="11">
        <f t="shared" si="22"/>
        <v>10172611.49</v>
      </c>
      <c r="G93" s="11">
        <f t="shared" si="22"/>
        <v>10654473.989999998</v>
      </c>
    </row>
    <row r="94" spans="1:7" x14ac:dyDescent="0.25">
      <c r="A94" s="13" t="s">
        <v>22</v>
      </c>
      <c r="B94" s="14">
        <v>135200</v>
      </c>
      <c r="C94" s="14">
        <v>-60400</v>
      </c>
      <c r="D94" s="15">
        <v>74800</v>
      </c>
      <c r="E94" s="14">
        <v>38801.800000000003</v>
      </c>
      <c r="F94" s="14">
        <v>38801.800000000003</v>
      </c>
      <c r="G94" s="16">
        <f>D94-E94</f>
        <v>35998.199999999997</v>
      </c>
    </row>
    <row r="95" spans="1:7" x14ac:dyDescent="0.25">
      <c r="A95" s="13" t="s">
        <v>23</v>
      </c>
      <c r="B95" s="14">
        <v>317200</v>
      </c>
      <c r="C95" s="14">
        <v>-214200</v>
      </c>
      <c r="D95" s="15">
        <v>103000</v>
      </c>
      <c r="E95" s="14">
        <v>64001.99</v>
      </c>
      <c r="F95" s="14">
        <v>64001.99</v>
      </c>
      <c r="G95" s="16">
        <f t="shared" ref="G95:G102" si="23">D95-E95</f>
        <v>38998.01</v>
      </c>
    </row>
    <row r="96" spans="1:7" x14ac:dyDescent="0.25">
      <c r="A96" s="13" t="s">
        <v>24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6">
        <f t="shared" si="23"/>
        <v>0</v>
      </c>
    </row>
    <row r="97" spans="1:7" x14ac:dyDescent="0.25">
      <c r="A97" s="13" t="s">
        <v>25</v>
      </c>
      <c r="B97" s="14">
        <v>1494481.06</v>
      </c>
      <c r="C97" s="14">
        <v>-303645</v>
      </c>
      <c r="D97" s="15">
        <v>1190836.06</v>
      </c>
      <c r="E97" s="14">
        <v>938784.36</v>
      </c>
      <c r="F97" s="14">
        <v>938784.36</v>
      </c>
      <c r="G97" s="16">
        <f t="shared" si="23"/>
        <v>252051.70000000007</v>
      </c>
    </row>
    <row r="98" spans="1:7" x14ac:dyDescent="0.25">
      <c r="A98" s="19" t="s">
        <v>26</v>
      </c>
      <c r="B98" s="14">
        <v>130000</v>
      </c>
      <c r="C98" s="14">
        <v>-76400</v>
      </c>
      <c r="D98" s="15">
        <v>53600</v>
      </c>
      <c r="E98" s="14">
        <v>37869</v>
      </c>
      <c r="F98" s="14">
        <v>37869</v>
      </c>
      <c r="G98" s="16">
        <f t="shared" si="23"/>
        <v>15731</v>
      </c>
    </row>
    <row r="99" spans="1:7" x14ac:dyDescent="0.25">
      <c r="A99" s="13" t="s">
        <v>27</v>
      </c>
      <c r="B99" s="14">
        <v>13828760.619999999</v>
      </c>
      <c r="C99" s="14">
        <v>-34800</v>
      </c>
      <c r="D99" s="15">
        <v>13793960.619999999</v>
      </c>
      <c r="E99" s="14">
        <v>7930278.2400000002</v>
      </c>
      <c r="F99" s="14">
        <v>7930278.2400000002</v>
      </c>
      <c r="G99" s="16">
        <f t="shared" si="23"/>
        <v>5863682.379999999</v>
      </c>
    </row>
    <row r="100" spans="1:7" x14ac:dyDescent="0.25">
      <c r="A100" s="13" t="s">
        <v>28</v>
      </c>
      <c r="B100" s="14">
        <v>722800</v>
      </c>
      <c r="C100" s="14">
        <v>442872.46</v>
      </c>
      <c r="D100" s="15">
        <v>1165672.46</v>
      </c>
      <c r="E100" s="14">
        <v>176629.12</v>
      </c>
      <c r="F100" s="14">
        <v>176629.12</v>
      </c>
      <c r="G100" s="16">
        <f t="shared" si="23"/>
        <v>989043.34</v>
      </c>
    </row>
    <row r="101" spans="1:7" x14ac:dyDescent="0.25">
      <c r="A101" s="13" t="s">
        <v>29</v>
      </c>
      <c r="B101" s="14">
        <v>114400</v>
      </c>
      <c r="C101" s="14">
        <v>3329796.6</v>
      </c>
      <c r="D101" s="15">
        <v>3444196.6</v>
      </c>
      <c r="E101" s="14">
        <v>0</v>
      </c>
      <c r="F101" s="14">
        <v>0</v>
      </c>
      <c r="G101" s="16">
        <f t="shared" si="23"/>
        <v>3444196.6</v>
      </c>
    </row>
    <row r="102" spans="1:7" x14ac:dyDescent="0.25">
      <c r="A102" s="13" t="s">
        <v>30</v>
      </c>
      <c r="B102" s="14">
        <v>4709200</v>
      </c>
      <c r="C102" s="14">
        <v>-3708180.26</v>
      </c>
      <c r="D102" s="15">
        <v>1001019.7400000002</v>
      </c>
      <c r="E102" s="14">
        <v>986246.98</v>
      </c>
      <c r="F102" s="14">
        <v>986246.98</v>
      </c>
      <c r="G102" s="16">
        <f t="shared" si="23"/>
        <v>14772.760000000242</v>
      </c>
    </row>
    <row r="103" spans="1:7" x14ac:dyDescent="0.25">
      <c r="A103" s="12" t="s">
        <v>31</v>
      </c>
      <c r="B103" s="11">
        <f t="shared" ref="B103:G103" si="24">SUM(B104:B112)</f>
        <v>32958626.440000001</v>
      </c>
      <c r="C103" s="11">
        <f t="shared" si="24"/>
        <v>-20106340.129999999</v>
      </c>
      <c r="D103" s="11">
        <f t="shared" si="24"/>
        <v>12852286.310000001</v>
      </c>
      <c r="E103" s="11">
        <f t="shared" si="24"/>
        <v>6863705.5800000001</v>
      </c>
      <c r="F103" s="11">
        <f t="shared" si="24"/>
        <v>6758401.5800000001</v>
      </c>
      <c r="G103" s="11">
        <f t="shared" si="24"/>
        <v>5988580.7300000004</v>
      </c>
    </row>
    <row r="104" spans="1:7" x14ac:dyDescent="0.25">
      <c r="A104" s="13" t="s">
        <v>32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6">
        <f>D104-E104</f>
        <v>0</v>
      </c>
    </row>
    <row r="105" spans="1:7" x14ac:dyDescent="0.25">
      <c r="A105" s="13" t="s">
        <v>33</v>
      </c>
      <c r="B105" s="14">
        <v>15604837.560000001</v>
      </c>
      <c r="C105" s="14">
        <v>-12105177.1</v>
      </c>
      <c r="D105" s="15">
        <v>3499660.4600000009</v>
      </c>
      <c r="E105" s="14">
        <v>1802388.98</v>
      </c>
      <c r="F105" s="14">
        <v>1802388.98</v>
      </c>
      <c r="G105" s="16">
        <f t="shared" ref="G105:G112" si="25">D105-E105</f>
        <v>1697271.4800000009</v>
      </c>
    </row>
    <row r="106" spans="1:7" x14ac:dyDescent="0.25">
      <c r="A106" s="13" t="s">
        <v>34</v>
      </c>
      <c r="B106" s="14">
        <v>9260988.8800000008</v>
      </c>
      <c r="C106" s="14">
        <v>-7457161.7000000002</v>
      </c>
      <c r="D106" s="15">
        <v>1803827.1800000006</v>
      </c>
      <c r="E106" s="14">
        <v>806378.09</v>
      </c>
      <c r="F106" s="14">
        <v>806378.09</v>
      </c>
      <c r="G106" s="16">
        <f t="shared" si="25"/>
        <v>997449.09000000067</v>
      </c>
    </row>
    <row r="107" spans="1:7" x14ac:dyDescent="0.25">
      <c r="A107" s="13" t="s">
        <v>35</v>
      </c>
      <c r="B107" s="14">
        <v>2912000</v>
      </c>
      <c r="C107" s="14">
        <v>-1540000</v>
      </c>
      <c r="D107" s="15">
        <v>1372000</v>
      </c>
      <c r="E107" s="14">
        <v>333398.46000000002</v>
      </c>
      <c r="F107" s="14">
        <v>333398.46000000002</v>
      </c>
      <c r="G107" s="16">
        <f t="shared" si="25"/>
        <v>1038601.54</v>
      </c>
    </row>
    <row r="108" spans="1:7" x14ac:dyDescent="0.25">
      <c r="A108" s="13" t="s">
        <v>36</v>
      </c>
      <c r="B108" s="14">
        <v>2778400</v>
      </c>
      <c r="C108" s="14">
        <v>-2248181.61</v>
      </c>
      <c r="D108" s="15">
        <v>530218.39000000013</v>
      </c>
      <c r="E108" s="14">
        <v>176358.2</v>
      </c>
      <c r="F108" s="14">
        <v>176358.2</v>
      </c>
      <c r="G108" s="16">
        <f t="shared" si="25"/>
        <v>353860.19000000012</v>
      </c>
    </row>
    <row r="109" spans="1:7" x14ac:dyDescent="0.25">
      <c r="A109" s="13" t="s">
        <v>37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6">
        <f t="shared" si="25"/>
        <v>0</v>
      </c>
    </row>
    <row r="110" spans="1:7" x14ac:dyDescent="0.25">
      <c r="A110" s="13" t="s">
        <v>38</v>
      </c>
      <c r="B110" s="14">
        <v>31200</v>
      </c>
      <c r="C110" s="14">
        <v>0</v>
      </c>
      <c r="D110" s="15">
        <v>31200</v>
      </c>
      <c r="E110" s="14">
        <v>0</v>
      </c>
      <c r="F110" s="14">
        <v>0</v>
      </c>
      <c r="G110" s="16">
        <f t="shared" si="25"/>
        <v>31200</v>
      </c>
    </row>
    <row r="111" spans="1:7" x14ac:dyDescent="0.25">
      <c r="A111" s="13" t="s">
        <v>39</v>
      </c>
      <c r="B111" s="14">
        <v>0</v>
      </c>
      <c r="C111" s="14">
        <v>0</v>
      </c>
      <c r="D111" s="15">
        <v>0</v>
      </c>
      <c r="E111" s="14">
        <v>0</v>
      </c>
      <c r="F111" s="14">
        <v>0</v>
      </c>
      <c r="G111" s="16">
        <f t="shared" si="25"/>
        <v>0</v>
      </c>
    </row>
    <row r="112" spans="1:7" x14ac:dyDescent="0.25">
      <c r="A112" s="13" t="s">
        <v>40</v>
      </c>
      <c r="B112" s="14">
        <v>2371200</v>
      </c>
      <c r="C112" s="14">
        <v>3244180.28</v>
      </c>
      <c r="D112" s="15">
        <v>5615380.2799999993</v>
      </c>
      <c r="E112" s="14">
        <v>3745181.85</v>
      </c>
      <c r="F112" s="14">
        <v>3639877.85</v>
      </c>
      <c r="G112" s="16">
        <f t="shared" si="25"/>
        <v>1870198.4299999992</v>
      </c>
    </row>
    <row r="113" spans="1:7" x14ac:dyDescent="0.25">
      <c r="A113" s="12" t="s">
        <v>41</v>
      </c>
      <c r="B113" s="11">
        <f t="shared" ref="B113:G113" si="26">SUM(B114:B122)</f>
        <v>312000</v>
      </c>
      <c r="C113" s="11">
        <f t="shared" si="26"/>
        <v>6656069.6200000001</v>
      </c>
      <c r="D113" s="11">
        <f t="shared" si="26"/>
        <v>6968069.6200000001</v>
      </c>
      <c r="E113" s="11">
        <f t="shared" si="26"/>
        <v>1457006.06</v>
      </c>
      <c r="F113" s="11">
        <f t="shared" si="26"/>
        <v>1457006.06</v>
      </c>
      <c r="G113" s="11">
        <f t="shared" si="26"/>
        <v>5511063.5600000005</v>
      </c>
    </row>
    <row r="114" spans="1:7" x14ac:dyDescent="0.25">
      <c r="A114" s="13" t="s">
        <v>42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6">
        <f>D114-E114</f>
        <v>0</v>
      </c>
    </row>
    <row r="115" spans="1:7" x14ac:dyDescent="0.25">
      <c r="A115" s="13" t="s">
        <v>43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6">
        <f t="shared" ref="G115:G122" si="27">D115-E115</f>
        <v>0</v>
      </c>
    </row>
    <row r="116" spans="1:7" x14ac:dyDescent="0.25">
      <c r="A116" s="13" t="s">
        <v>44</v>
      </c>
      <c r="B116" s="14">
        <v>0</v>
      </c>
      <c r="C116" s="14">
        <v>650000</v>
      </c>
      <c r="D116" s="15">
        <v>650000</v>
      </c>
      <c r="E116" s="14">
        <v>0</v>
      </c>
      <c r="F116" s="14">
        <v>0</v>
      </c>
      <c r="G116" s="16">
        <f t="shared" si="27"/>
        <v>650000</v>
      </c>
    </row>
    <row r="117" spans="1:7" x14ac:dyDescent="0.25">
      <c r="A117" s="13" t="s">
        <v>45</v>
      </c>
      <c r="B117" s="14">
        <v>312000</v>
      </c>
      <c r="C117" s="14">
        <v>6006069.6200000001</v>
      </c>
      <c r="D117" s="15">
        <v>6318069.6200000001</v>
      </c>
      <c r="E117" s="14">
        <v>1457006.06</v>
      </c>
      <c r="F117" s="14">
        <v>1457006.06</v>
      </c>
      <c r="G117" s="16">
        <f t="shared" si="27"/>
        <v>4861063.5600000005</v>
      </c>
    </row>
    <row r="118" spans="1:7" x14ac:dyDescent="0.25">
      <c r="A118" s="13" t="s">
        <v>46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  <c r="G118" s="16">
        <f t="shared" si="27"/>
        <v>0</v>
      </c>
    </row>
    <row r="119" spans="1:7" x14ac:dyDescent="0.25">
      <c r="A119" s="13" t="s">
        <v>47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6">
        <f t="shared" si="27"/>
        <v>0</v>
      </c>
    </row>
    <row r="120" spans="1:7" x14ac:dyDescent="0.25">
      <c r="A120" s="13" t="s">
        <v>48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6">
        <f t="shared" si="27"/>
        <v>0</v>
      </c>
    </row>
    <row r="121" spans="1:7" x14ac:dyDescent="0.25">
      <c r="A121" s="13" t="s">
        <v>49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6">
        <f t="shared" si="27"/>
        <v>0</v>
      </c>
    </row>
    <row r="122" spans="1:7" x14ac:dyDescent="0.25">
      <c r="A122" s="13" t="s">
        <v>50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6">
        <f t="shared" si="27"/>
        <v>0</v>
      </c>
    </row>
    <row r="123" spans="1:7" x14ac:dyDescent="0.25">
      <c r="A123" s="12" t="s">
        <v>51</v>
      </c>
      <c r="B123" s="11">
        <f t="shared" ref="B123:G123" si="28">SUM(B124:B132)</f>
        <v>2894160</v>
      </c>
      <c r="C123" s="11">
        <f t="shared" si="28"/>
        <v>25661922.629999999</v>
      </c>
      <c r="D123" s="11">
        <f t="shared" si="28"/>
        <v>28556082.629999999</v>
      </c>
      <c r="E123" s="11">
        <f t="shared" si="28"/>
        <v>0</v>
      </c>
      <c r="F123" s="11">
        <f t="shared" si="28"/>
        <v>0</v>
      </c>
      <c r="G123" s="11">
        <f t="shared" si="28"/>
        <v>28556082.629999999</v>
      </c>
    </row>
    <row r="124" spans="1:7" x14ac:dyDescent="0.25">
      <c r="A124" s="13" t="s">
        <v>52</v>
      </c>
      <c r="B124" s="14">
        <v>41600</v>
      </c>
      <c r="C124" s="14">
        <v>1068288</v>
      </c>
      <c r="D124" s="15">
        <v>1109888</v>
      </c>
      <c r="E124" s="14">
        <v>0</v>
      </c>
      <c r="F124" s="14">
        <v>0</v>
      </c>
      <c r="G124" s="16">
        <f>D124-E124</f>
        <v>1109888</v>
      </c>
    </row>
    <row r="125" spans="1:7" x14ac:dyDescent="0.25">
      <c r="A125" s="13" t="s">
        <v>53</v>
      </c>
      <c r="B125" s="14">
        <v>62400</v>
      </c>
      <c r="C125" s="14">
        <v>1131936</v>
      </c>
      <c r="D125" s="15">
        <v>1194336</v>
      </c>
      <c r="E125" s="14">
        <v>0</v>
      </c>
      <c r="F125" s="14">
        <v>0</v>
      </c>
      <c r="G125" s="16">
        <f t="shared" ref="G125:G132" si="29">D125-E125</f>
        <v>1194336</v>
      </c>
    </row>
    <row r="126" spans="1:7" x14ac:dyDescent="0.25">
      <c r="A126" s="13" t="s">
        <v>54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  <c r="G126" s="16">
        <f t="shared" si="29"/>
        <v>0</v>
      </c>
    </row>
    <row r="127" spans="1:7" x14ac:dyDescent="0.25">
      <c r="A127" s="13" t="s">
        <v>55</v>
      </c>
      <c r="B127" s="14">
        <v>2561360</v>
      </c>
      <c r="C127" s="14">
        <v>23690498.629999999</v>
      </c>
      <c r="D127" s="15">
        <v>26251858.629999999</v>
      </c>
      <c r="E127" s="14">
        <v>0</v>
      </c>
      <c r="F127" s="14">
        <v>0</v>
      </c>
      <c r="G127" s="16">
        <f t="shared" si="29"/>
        <v>26251858.629999999</v>
      </c>
    </row>
    <row r="128" spans="1:7" x14ac:dyDescent="0.25">
      <c r="A128" s="13" t="s">
        <v>56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6">
        <f t="shared" si="29"/>
        <v>0</v>
      </c>
    </row>
    <row r="129" spans="1:7" x14ac:dyDescent="0.25">
      <c r="A129" s="13" t="s">
        <v>57</v>
      </c>
      <c r="B129" s="14">
        <v>228800</v>
      </c>
      <c r="C129" s="14">
        <v>-228800</v>
      </c>
      <c r="D129" s="15">
        <v>0</v>
      </c>
      <c r="E129" s="14">
        <v>0</v>
      </c>
      <c r="F129" s="14">
        <v>0</v>
      </c>
      <c r="G129" s="16">
        <f t="shared" si="29"/>
        <v>0</v>
      </c>
    </row>
    <row r="130" spans="1:7" x14ac:dyDescent="0.25">
      <c r="A130" s="13" t="s">
        <v>58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6">
        <f t="shared" si="29"/>
        <v>0</v>
      </c>
    </row>
    <row r="131" spans="1:7" x14ac:dyDescent="0.25">
      <c r="A131" s="13" t="s">
        <v>59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6">
        <f t="shared" si="29"/>
        <v>0</v>
      </c>
    </row>
    <row r="132" spans="1:7" x14ac:dyDescent="0.25">
      <c r="A132" s="13" t="s">
        <v>60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6">
        <f t="shared" si="29"/>
        <v>0</v>
      </c>
    </row>
    <row r="133" spans="1:7" x14ac:dyDescent="0.25">
      <c r="A133" s="12" t="s">
        <v>61</v>
      </c>
      <c r="B133" s="11">
        <f t="shared" ref="B133:G133" si="30">SUM(B134:B136)</f>
        <v>92560000</v>
      </c>
      <c r="C133" s="11">
        <f t="shared" si="30"/>
        <v>68540976.959999993</v>
      </c>
      <c r="D133" s="11">
        <f t="shared" si="30"/>
        <v>161100976.95999998</v>
      </c>
      <c r="E133" s="11">
        <f t="shared" si="30"/>
        <v>51362220.390000001</v>
      </c>
      <c r="F133" s="11">
        <f t="shared" si="30"/>
        <v>51049172.740000002</v>
      </c>
      <c r="G133" s="11">
        <f t="shared" si="30"/>
        <v>109738756.56999998</v>
      </c>
    </row>
    <row r="134" spans="1:7" x14ac:dyDescent="0.25">
      <c r="A134" s="13" t="s">
        <v>62</v>
      </c>
      <c r="B134" s="14">
        <v>92560000</v>
      </c>
      <c r="C134" s="14">
        <v>68180976.959999993</v>
      </c>
      <c r="D134" s="15">
        <v>160740976.95999998</v>
      </c>
      <c r="E134" s="14">
        <v>51362220.390000001</v>
      </c>
      <c r="F134" s="14">
        <v>51049172.740000002</v>
      </c>
      <c r="G134" s="16">
        <f>D134-E134</f>
        <v>109378756.56999998</v>
      </c>
    </row>
    <row r="135" spans="1:7" x14ac:dyDescent="0.25">
      <c r="A135" s="13" t="s">
        <v>63</v>
      </c>
      <c r="B135" s="14">
        <v>0</v>
      </c>
      <c r="C135" s="14">
        <v>360000</v>
      </c>
      <c r="D135" s="15">
        <v>360000</v>
      </c>
      <c r="E135" s="14">
        <v>0</v>
      </c>
      <c r="F135" s="14">
        <v>0</v>
      </c>
      <c r="G135" s="16">
        <f t="shared" ref="G135:G136" si="31">D135-E135</f>
        <v>360000</v>
      </c>
    </row>
    <row r="136" spans="1:7" x14ac:dyDescent="0.25">
      <c r="A136" s="13" t="s">
        <v>64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6">
        <f t="shared" si="31"/>
        <v>0</v>
      </c>
    </row>
    <row r="137" spans="1:7" x14ac:dyDescent="0.25">
      <c r="A137" s="12" t="s">
        <v>65</v>
      </c>
      <c r="B137" s="11">
        <f t="shared" ref="B137:G137" si="32">SUM(B138:B142,B144:B145)</f>
        <v>0</v>
      </c>
      <c r="C137" s="11">
        <f t="shared" si="32"/>
        <v>0</v>
      </c>
      <c r="D137" s="11">
        <f t="shared" si="32"/>
        <v>0</v>
      </c>
      <c r="E137" s="11">
        <f t="shared" si="32"/>
        <v>0</v>
      </c>
      <c r="F137" s="11">
        <f t="shared" si="32"/>
        <v>0</v>
      </c>
      <c r="G137" s="11">
        <f t="shared" si="32"/>
        <v>0</v>
      </c>
    </row>
    <row r="138" spans="1:7" x14ac:dyDescent="0.25">
      <c r="A138" s="13" t="s">
        <v>66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6">
        <f>D138-E138</f>
        <v>0</v>
      </c>
    </row>
    <row r="139" spans="1:7" x14ac:dyDescent="0.25">
      <c r="A139" s="13" t="s">
        <v>67</v>
      </c>
      <c r="B139" s="15">
        <v>0</v>
      </c>
      <c r="C139" s="15">
        <v>0</v>
      </c>
      <c r="D139" s="15">
        <v>0</v>
      </c>
      <c r="E139" s="15">
        <v>0</v>
      </c>
      <c r="F139" s="15">
        <v>0</v>
      </c>
      <c r="G139" s="16">
        <f t="shared" ref="G139:G145" si="33">D139-E139</f>
        <v>0</v>
      </c>
    </row>
    <row r="140" spans="1:7" x14ac:dyDescent="0.25">
      <c r="A140" s="13" t="s">
        <v>68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6">
        <f t="shared" si="33"/>
        <v>0</v>
      </c>
    </row>
    <row r="141" spans="1:7" x14ac:dyDescent="0.25">
      <c r="A141" s="13" t="s">
        <v>69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6">
        <f t="shared" si="33"/>
        <v>0</v>
      </c>
    </row>
    <row r="142" spans="1:7" x14ac:dyDescent="0.25">
      <c r="A142" s="13" t="s">
        <v>70</v>
      </c>
      <c r="B142" s="15">
        <v>0</v>
      </c>
      <c r="C142" s="15">
        <v>0</v>
      </c>
      <c r="D142" s="15">
        <v>0</v>
      </c>
      <c r="E142" s="15">
        <v>0</v>
      </c>
      <c r="F142" s="15">
        <v>0</v>
      </c>
      <c r="G142" s="16">
        <f t="shared" si="33"/>
        <v>0</v>
      </c>
    </row>
    <row r="143" spans="1:7" x14ac:dyDescent="0.25">
      <c r="A143" s="13" t="s">
        <v>71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6">
        <f t="shared" si="33"/>
        <v>0</v>
      </c>
    </row>
    <row r="144" spans="1:7" x14ac:dyDescent="0.25">
      <c r="A144" s="13" t="s">
        <v>72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6">
        <f t="shared" si="33"/>
        <v>0</v>
      </c>
    </row>
    <row r="145" spans="1:7" x14ac:dyDescent="0.25">
      <c r="A145" s="13" t="s">
        <v>73</v>
      </c>
      <c r="B145" s="15">
        <v>0</v>
      </c>
      <c r="C145" s="15">
        <v>0</v>
      </c>
      <c r="D145" s="15">
        <v>0</v>
      </c>
      <c r="E145" s="15">
        <v>0</v>
      </c>
      <c r="F145" s="15">
        <v>0</v>
      </c>
      <c r="G145" s="16">
        <f t="shared" si="33"/>
        <v>0</v>
      </c>
    </row>
    <row r="146" spans="1:7" x14ac:dyDescent="0.25">
      <c r="A146" s="12" t="s">
        <v>74</v>
      </c>
      <c r="B146" s="11">
        <f t="shared" ref="B146:G146" si="34">SUM(B147:B149)</f>
        <v>0</v>
      </c>
      <c r="C146" s="11">
        <f t="shared" si="34"/>
        <v>500000</v>
      </c>
      <c r="D146" s="11">
        <f t="shared" si="34"/>
        <v>500000</v>
      </c>
      <c r="E146" s="11">
        <f t="shared" si="34"/>
        <v>0</v>
      </c>
      <c r="F146" s="11">
        <f t="shared" si="34"/>
        <v>0</v>
      </c>
      <c r="G146" s="11">
        <f t="shared" si="34"/>
        <v>500000</v>
      </c>
    </row>
    <row r="147" spans="1:7" x14ac:dyDescent="0.25">
      <c r="A147" s="13" t="s">
        <v>75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6">
        <f>D147-E147</f>
        <v>0</v>
      </c>
    </row>
    <row r="148" spans="1:7" x14ac:dyDescent="0.25">
      <c r="A148" s="13" t="s">
        <v>76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6">
        <f t="shared" ref="G148:G149" si="35">D148-E148</f>
        <v>0</v>
      </c>
    </row>
    <row r="149" spans="1:7" x14ac:dyDescent="0.25">
      <c r="A149" s="13" t="s">
        <v>77</v>
      </c>
      <c r="B149" s="14">
        <v>0</v>
      </c>
      <c r="C149" s="14">
        <v>500000</v>
      </c>
      <c r="D149" s="15">
        <v>500000</v>
      </c>
      <c r="E149" s="14">
        <v>0</v>
      </c>
      <c r="F149" s="14">
        <v>0</v>
      </c>
      <c r="G149" s="16">
        <f t="shared" si="35"/>
        <v>500000</v>
      </c>
    </row>
    <row r="150" spans="1:7" x14ac:dyDescent="0.25">
      <c r="A150" s="12" t="s">
        <v>78</v>
      </c>
      <c r="B150" s="11">
        <f t="shared" ref="B150:G150" si="36">SUM(B151:B157)</f>
        <v>2503428.5499999998</v>
      </c>
      <c r="C150" s="11">
        <f t="shared" si="36"/>
        <v>0</v>
      </c>
      <c r="D150" s="11">
        <f t="shared" si="36"/>
        <v>2503428.5499999998</v>
      </c>
      <c r="E150" s="11">
        <f t="shared" si="36"/>
        <v>1050242.95</v>
      </c>
      <c r="F150" s="11">
        <f t="shared" si="36"/>
        <v>1050242.95</v>
      </c>
      <c r="G150" s="11">
        <f t="shared" si="36"/>
        <v>1453185.6</v>
      </c>
    </row>
    <row r="151" spans="1:7" x14ac:dyDescent="0.25">
      <c r="A151" s="13" t="s">
        <v>79</v>
      </c>
      <c r="B151" s="14">
        <v>1671428.55</v>
      </c>
      <c r="C151" s="14">
        <v>0</v>
      </c>
      <c r="D151" s="15">
        <v>1671428.55</v>
      </c>
      <c r="E151" s="14">
        <v>803571.42</v>
      </c>
      <c r="F151" s="14">
        <v>803571.42</v>
      </c>
      <c r="G151" s="16">
        <f>D151-E151</f>
        <v>867857.13</v>
      </c>
    </row>
    <row r="152" spans="1:7" x14ac:dyDescent="0.25">
      <c r="A152" s="13" t="s">
        <v>80</v>
      </c>
      <c r="B152" s="14">
        <v>832000</v>
      </c>
      <c r="C152" s="14">
        <v>0</v>
      </c>
      <c r="D152" s="15">
        <v>832000</v>
      </c>
      <c r="E152" s="14">
        <v>246671.53</v>
      </c>
      <c r="F152" s="14">
        <v>246671.53</v>
      </c>
      <c r="G152" s="16">
        <f t="shared" ref="G152:G157" si="37">D152-E152</f>
        <v>585328.47</v>
      </c>
    </row>
    <row r="153" spans="1:7" x14ac:dyDescent="0.25">
      <c r="A153" s="13" t="s">
        <v>81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6">
        <f t="shared" si="37"/>
        <v>0</v>
      </c>
    </row>
    <row r="154" spans="1:7" x14ac:dyDescent="0.25">
      <c r="A154" s="19" t="s">
        <v>82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6">
        <f t="shared" si="37"/>
        <v>0</v>
      </c>
    </row>
    <row r="155" spans="1:7" x14ac:dyDescent="0.25">
      <c r="A155" s="13" t="s">
        <v>83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6">
        <f t="shared" si="37"/>
        <v>0</v>
      </c>
    </row>
    <row r="156" spans="1:7" x14ac:dyDescent="0.25">
      <c r="A156" s="13" t="s">
        <v>84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6">
        <f t="shared" si="37"/>
        <v>0</v>
      </c>
    </row>
    <row r="157" spans="1:7" x14ac:dyDescent="0.25">
      <c r="A157" s="13" t="s">
        <v>85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6">
        <f t="shared" si="37"/>
        <v>0</v>
      </c>
    </row>
    <row r="158" spans="1:7" x14ac:dyDescent="0.25">
      <c r="A158" s="20"/>
      <c r="B158" s="21"/>
      <c r="C158" s="21"/>
      <c r="D158" s="21"/>
      <c r="E158" s="21"/>
      <c r="F158" s="21"/>
      <c r="G158" s="21"/>
    </row>
    <row r="159" spans="1:7" x14ac:dyDescent="0.25">
      <c r="A159" s="22" t="s">
        <v>87</v>
      </c>
      <c r="B159" s="23">
        <f t="shared" ref="B159:G159" si="38">B9+B84</f>
        <v>567840000</v>
      </c>
      <c r="C159" s="23">
        <f t="shared" si="38"/>
        <v>210285339.47999999</v>
      </c>
      <c r="D159" s="23">
        <f>D9+D84</f>
        <v>778125339.48000002</v>
      </c>
      <c r="E159" s="23">
        <f t="shared" si="38"/>
        <v>270177119.72999996</v>
      </c>
      <c r="F159" s="23">
        <f t="shared" si="38"/>
        <v>268368014.00999999</v>
      </c>
      <c r="G159" s="23">
        <f t="shared" si="38"/>
        <v>507948219.75</v>
      </c>
    </row>
    <row r="160" spans="1:7" x14ac:dyDescent="0.25">
      <c r="A160" s="24"/>
      <c r="B160" s="25"/>
      <c r="C160" s="25"/>
      <c r="D160" s="25"/>
      <c r="E160" s="25"/>
      <c r="F160" s="25"/>
      <c r="G160" s="25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2025-08-13T22:03:23Z</dcterms:created>
  <dcterms:modified xsi:type="dcterms:W3CDTF">2025-08-13T22:03:52Z</dcterms:modified>
</cp:coreProperties>
</file>