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19200" windowHeight="6315" tabRatio="863" activeTab="5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F76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<sst xmlns="http://schemas.openxmlformats.org/spreadsheetml/2006/main" count="866" uniqueCount="610">
  <si>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</si>
  <si>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</si>
  <si>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</si>
  <si>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</si>
  <si>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</si>
  <si>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</si>
  <si>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</si>
  <si>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</si>
  <si>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</si>
  <si>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</si>
  <si>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</si>
  <si>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</si>
  <si>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</si>
  <si>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</si>
  <si>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</si>
  <si>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</si>
  <si>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</si>
  <si>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</si>
  <si>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</si>
  <si>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</si>
  <si>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</si>
  <si>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</si>
  <si>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</si>
  <si>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</si>
  <si>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</si>
  <si>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</si>
  <si>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</si>
  <si>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</si>
  <si>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</si>
  <si>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</si>
  <si>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</si>
  <si>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</si>
  <si>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</si>
  <si>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</si>
  <si>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</si>
  <si>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</si>
  <si>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</si>
  <si>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</si>
  <si>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</si>
  <si>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</si>
  <si>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</si>
  <si>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</si>
  <si>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</si>
  <si>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</si>
  <si>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</si>
  <si>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</si>
  <si>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</si>
  <si>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</si>
  <si>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</si>
  <si>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</si>
  <si>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</si>
  <si>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</si>
  <si>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</si>
  <si>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</si>
  <si>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</si>
  <si>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</si>
  <si>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</si>
  <si>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</si>
  <si>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</si>
  <si>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</si>
  <si>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</si>
  <si>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</si>
  <si>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</si>
  <si>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</si>
  <si>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</si>
  <si>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</si>
  <si>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</si>
  <si>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</si>
  <si>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</si>
  <si>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</si>
  <si>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</si>
  <si>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</si>
  <si>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</si>
  <si>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</si>
  <si>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</si>
  <si>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</si>
  <si>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</si>
  <si>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</si>
  <si>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</si>
  <si>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</si>
  <si>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</si>
  <si>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</si>
  <si>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</si>
  <si>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</si>
  <si>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</si>
  <si>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</si>
  <si>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</si>
  <si>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</si>
  <si>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</si>
  <si>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</si>
  <si>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</si>
  <si>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</si>
  <si>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</si>
  <si>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</si>
  <si>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</si>
  <si>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</si>
  <si>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</si>
  <si>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</si>
  <si>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</si>
  <si>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</si>
  <si>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</si>
  <si>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</si>
  <si>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</si>
  <si>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</si>
  <si>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</si>
  <si>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</si>
  <si>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</si>
  <si>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</si>
  <si>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</si>
  <si>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</si>
  <si>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</si>
  <si>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</si>
  <si>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</si>
  <si>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</si>
  <si>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</si>
  <si>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</si>
  <si>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</si>
  <si>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</si>
  <si>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</si>
  <si>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</si>
  <si>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</si>
  <si>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</si>
  <si>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</si>
  <si>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</si>
  <si>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</si>
  <si>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</si>
  <si>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</si>
  <si>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</si>
  <si>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</si>
  <si>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</si>
  <si>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</si>
  <si>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</si>
  <si>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</si>
  <si>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</si>
  <si>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</si>
  <si>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</si>
  <si>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</si>
  <si>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</si>
  <si>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</si>
  <si>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</si>
  <si>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</si>
  <si>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</si>
  <si>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</si>
  <si>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</si>
  <si>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</si>
  <si>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</si>
  <si>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</si>
  <si>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</si>
  <si>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</si>
  <si>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</si>
  <si>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</si>
  <si>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</si>
  <si>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</si>
  <si>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</si>
  <si>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</si>
  <si>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</si>
  <si>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</si>
  <si>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</si>
  <si>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</si>
  <si>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</si>
  <si>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</si>
  <si>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</si>
  <si>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</si>
  <si>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</si>
  <si>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</si>
  <si>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</si>
  <si>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</si>
  <si>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</si>
  <si>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</si>
  <si>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</si>
  <si>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</si>
  <si>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</si>
  <si>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</si>
  <si>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</si>
  <si>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</si>
  <si>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</si>
  <si>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</si>
  <si>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</si>
  <si>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</si>
  <si>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</si>
  <si>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</si>
  <si>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</si>
  <si>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</si>
  <si>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</si>
  <si>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</si>
  <si>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</si>
  <si>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</si>
  <si>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</si>
  <si>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</si>
  <si>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</si>
  <si>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</si>
  <si>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</si>
  <si>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</si>
  <si>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</si>
  <si>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</si>
  <si>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</si>
  <si>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</si>
  <si>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</si>
  <si>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</si>
  <si>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</si>
  <si>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</si>
  <si>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</si>
  <si>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</si>
  <si>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</si>
  <si>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</si>
  <si>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</si>
  <si>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</si>
  <si>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</si>
  <si>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</si>
  <si>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</si>
  <si>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</si>
  <si>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</si>
  <si>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</si>
  <si>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</si>
  <si>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</si>
  <si>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</si>
  <si>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</si>
  <si>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</si>
  <si>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</si>
  <si>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</si>
  <si>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</si>
  <si>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</si>
  <si>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</si>
  <si>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</si>
  <si>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</si>
  <si>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</si>
  <si>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</si>
  <si>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</si>
  <si>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</si>
  <si>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</si>
  <si>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</si>
  <si>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</si>
  <si>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</si>
  <si>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</si>
  <si>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</si>
  <si>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</si>
  <si>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</si>
  <si>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</si>
  <si>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</si>
  <si>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</si>
  <si>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</si>
  <si>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</si>
  <si>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</si>
  <si>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</si>
  <si>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</si>
  <si>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</si>
  <si>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</si>
  <si>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</si>
  <si>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</si>
  <si>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</si>
  <si>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</si>
  <si>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</si>
  <si>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</si>
  <si>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</si>
  <si>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</si>
  <si>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</si>
  <si>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</si>
  <si>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</si>
  <si>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</si>
  <si>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</si>
  <si>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</si>
  <si>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</si>
  <si>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</si>
  <si>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</si>
  <si>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</si>
  <si>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</si>
  <si>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</si>
  <si>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</si>
  <si>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</si>
  <si>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</si>
  <si>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</si>
  <si>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</si>
  <si>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</si>
  <si>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</si>
  <si>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</si>
  <si>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</si>
  <si>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</si>
  <si>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</si>
  <si>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</si>
  <si>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</si>
  <si>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</si>
  <si>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</si>
  <si>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</si>
  <si>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</si>
  <si>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</si>
  <si>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</si>
  <si>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</si>
  <si>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</si>
  <si>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</si>
  <si>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</si>
  <si>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</si>
  <si>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</si>
  <si>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</si>
  <si>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</si>
  <si>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</si>
  <si>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</si>
  <si>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</si>
  <si>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</si>
  <si>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</si>
  <si>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</si>
  <si>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</si>
  <si>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</si>
  <si>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</si>
  <si>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</si>
  <si>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</si>
  <si>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</si>
  <si>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</si>
  <si>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</si>
  <si>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</si>
  <si>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</si>
  <si>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</si>
  <si>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</si>
  <si>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</si>
  <si>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</si>
  <si>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</si>
  <si>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</si>
  <si>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</si>
  <si>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</si>
  <si>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</si>
  <si>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</si>
  <si>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</si>
  <si>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</si>
  <si>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</si>
  <si>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</si>
  <si>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</si>
  <si>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</si>
  <si>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</si>
  <si>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</si>
  <si>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</si>
  <si>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</si>
  <si>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</si>
  <si>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</si>
  <si>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</si>
  <si>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</si>
  <si>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</si>
  <si>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</si>
  <si>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</si>
  <si>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</si>
  <si>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</si>
  <si>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</si>
  <si>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</si>
  <si>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</si>
  <si>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</si>
  <si>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</si>
  <si>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</si>
  <si>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</si>
  <si>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</si>
  <si>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</si>
  <si>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</si>
  <si>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</si>
  <si>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</si>
  <si>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</si>
  <si>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</si>
  <si>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</si>
  <si>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</si>
  <si>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</si>
  <si>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</si>
  <si>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</si>
  <si>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</si>
  <si>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</si>
  <si>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</si>
  <si>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</si>
  <si>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</si>
  <si>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</si>
  <si>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</si>
  <si>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</si>
  <si>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</si>
  <si>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</si>
  <si>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</si>
  <si>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</si>
  <si>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</si>
  <si>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</si>
  <si>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</si>
  <si>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</si>
  <si>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</si>
  <si>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</si>
  <si>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</si>
  <si>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</si>
  <si>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</si>
  <si>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</si>
  <si>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</si>
  <si>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</si>
  <si>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</si>
  <si>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</si>
  <si>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</si>
  <si>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</si>
  <si>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</si>
  <si>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</si>
  <si>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</si>
  <si>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</si>
  <si>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</si>
  <si>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</si>
  <si>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</si>
  <si>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</si>
  <si>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</si>
  <si>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</si>
  <si>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</si>
  <si>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</si>
  <si>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</si>
  <si>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</si>
  <si>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</si>
  <si>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</si>
  <si>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</si>
  <si>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</si>
  <si>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</si>
  <si>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</si>
  <si>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</si>
  <si>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</si>
  <si>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</si>
  <si>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</si>
  <si>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</si>
  <si>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</si>
  <si>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</si>
  <si>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</si>
  <si>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</si>
  <si>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</si>
  <si>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</si>
  <si>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</si>
  <si>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</si>
  <si>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</si>
  <si>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</si>
  <si>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</si>
  <si>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</si>
  <si>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</si>
  <si>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</si>
  <si>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</si>
  <si>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</si>
  <si>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</si>
  <si>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</si>
  <si>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</si>
  <si>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</si>
  <si>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</si>
  <si>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</si>
  <si>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</si>
  <si>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</si>
  <si>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</si>
  <si>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</si>
  <si>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</si>
  <si>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</si>
  <si>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</si>
  <si>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</si>
  <si>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</si>
  <si>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</si>
  <si>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</si>
  <si>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</si>
  <si>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</si>
  <si>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</si>
  <si>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</si>
  <si>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</si>
  <si>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</si>
  <si>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</si>
  <si>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</si>
  <si>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</si>
  <si>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</si>
  <si>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</si>
  <si>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</si>
  <si>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</si>
  <si>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</si>
  <si>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</si>
  <si>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</si>
  <si>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</si>
  <si>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</si>
  <si>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</si>
  <si>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</si>
  <si>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</si>
  <si>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</si>
  <si>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</si>
  <si>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</si>
  <si>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</si>
  <si>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</si>
  <si>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</si>
  <si>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</si>
  <si>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</si>
  <si>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</si>
  <si>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</si>
  <si>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</si>
  <si>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</si>
  <si>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</si>
  <si>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</si>
  <si>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</si>
  <si>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</si>
  <si>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</si>
  <si>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</si>
  <si>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</si>
  <si>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</si>
  <si>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</si>
  <si>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</si>
  <si>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</si>
  <si>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</si>
  <si>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</si>
  <si>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</si>
  <si>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</si>
  <si>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</si>
  <si>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</si>
  <si>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</si>
  <si>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</si>
  <si>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</si>
  <si>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</si>
  <si>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</si>
  <si>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</si>
  <si>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</si>
  <si>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</si>
  <si>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</si>
  <si>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</si>
  <si>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</si>
  <si>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</si>
  <si>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</si>
  <si>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</si>
  <si>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</si>
  <si>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</si>
  <si>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</si>
  <si>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</si>
  <si>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</si>
  <si>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</si>
  <si>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</si>
  <si>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</si>
  <si>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</si>
  <si>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</si>
  <si>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</si>
  <si>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</si>
  <si>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</si>
  <si>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</si>
  <si>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</si>
  <si>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</si>
  <si>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</si>
  <si>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</si>
  <si>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</si>
  <si>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</si>
  <si>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</si>
  <si>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</si>
  <si>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</si>
  <si>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</si>
  <si>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</si>
  <si>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</si>
  <si>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</si>
  <si>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</si>
  <si>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</si>
  <si>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</si>
  <si>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</si>
  <si>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</si>
  <si>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</si>
  <si>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</si>
  <si>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</si>
  <si>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</si>
  <si>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</si>
  <si>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</si>
  <si>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</si>
  <si>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</si>
  <si>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</si>
  <si>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</si>
  <si>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</si>
  <si>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</si>
  <si>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</si>
  <si>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</si>
  <si>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</si>
  <si>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</si>
  <si>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</si>
  <si>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</si>
  <si>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</si>
  <si>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</si>
  <si>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</si>
  <si>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</si>
  <si>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</si>
  <si>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</si>
  <si>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</si>
  <si>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</si>
  <si>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</si>
  <si>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</si>
  <si>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</si>
  <si>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</si>
  <si>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</si>
  <si>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</si>
  <si>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</si>
  <si>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</si>
  <si>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</si>
  <si>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</si>
  <si>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</si>
  <si>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</si>
  <si>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</si>
  <si>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</si>
  <si>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</si>
  <si>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</si>
  <si>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</si>
  <si>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</si>
  <si>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</si>
  <si>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</si>
  <si>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</si>
  <si>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</si>
  <si>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</si>
  <si>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</si>
  <si>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</si>
  <si>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</si>
  <si>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</si>
  <si>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</si>
  <si>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</si>
  <si>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</si>
  <si>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</si>
  <si>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</si>
  <si>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</si>
  <si>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</si>
  <si>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</si>
  <si>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</si>
  <si>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Casa de la Cultura del Municipio de Valle de Santiago, Gto.</t>
  </si>
  <si>
    <t>Del 1 de Enero al 30 de Junio de 2025</t>
  </si>
  <si>
    <t>___________________________________________________</t>
  </si>
  <si>
    <t>DIRECTOR DE CASA DE LA CULTURA</t>
  </si>
  <si>
    <t>LIC. ZURIEL JONATHAN NEGRETE RIVERO</t>
  </si>
  <si>
    <t>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</si>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</sst>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7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7" fillId="0" borderId="0" xfId="10" applyFont="1"/>
    <xf numFmtId="0" fontId="1" fillId="0" borderId="0" xfId="0" applyFont="1" applyAlignment="1" applyProtection="1">
      <alignment horizontal="center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zoomScaleNormal="10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4" t="s">
        <v>602</v>
      </c>
      <c r="B1" s="165"/>
      <c r="C1" s="104" t="s">
        <v>495</v>
      </c>
      <c r="D1" s="105">
        <v>2025</v>
      </c>
    </row>
    <row r="2" spans="1:4" ht="16.350000000000001" customHeight="1" x14ac:dyDescent="0.2">
      <c r="A2" s="166" t="s">
        <v>494</v>
      </c>
      <c r="B2" s="167"/>
      <c r="C2" s="10" t="s">
        <v>496</v>
      </c>
      <c r="D2" s="106" t="s">
        <v>501</v>
      </c>
    </row>
    <row r="3" spans="1:4" ht="16.350000000000001" customHeight="1" x14ac:dyDescent="0.2">
      <c r="A3" s="168" t="s">
        <v>603</v>
      </c>
      <c r="B3" s="169"/>
      <c r="C3" s="10" t="s">
        <v>497</v>
      </c>
      <c r="D3" s="107">
        <v>2</v>
      </c>
    </row>
    <row r="4" spans="1:4" ht="16.350000000000001" customHeight="1" x14ac:dyDescent="0.2">
      <c r="A4" s="170" t="s">
        <v>516</v>
      </c>
      <c r="B4" s="171"/>
      <c r="C4" s="171"/>
      <c r="D4" s="172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5" x14ac:dyDescent="0.2">
      <c r="A33" s="4"/>
      <c r="B33" s="7"/>
    </row>
    <row r="34" spans="1:5" x14ac:dyDescent="0.2">
      <c r="A34" s="4"/>
      <c r="B34" s="6"/>
    </row>
    <row r="35" spans="1:5" x14ac:dyDescent="0.2">
      <c r="A35" s="35" t="s">
        <v>36</v>
      </c>
      <c r="B35" s="36" t="s">
        <v>31</v>
      </c>
    </row>
    <row r="36" spans="1:5" x14ac:dyDescent="0.2">
      <c r="A36" s="35" t="s">
        <v>37</v>
      </c>
      <c r="B36" s="36" t="s">
        <v>32</v>
      </c>
    </row>
    <row r="37" spans="1:5" x14ac:dyDescent="0.2">
      <c r="A37" s="4"/>
      <c r="B37" s="7"/>
    </row>
    <row r="38" spans="1:5" x14ac:dyDescent="0.2">
      <c r="A38" s="4"/>
      <c r="B38" s="5" t="s">
        <v>34</v>
      </c>
    </row>
    <row r="39" spans="1:5" x14ac:dyDescent="0.2">
      <c r="A39" s="4" t="s">
        <v>35</v>
      </c>
      <c r="B39" s="36" t="s">
        <v>28</v>
      </c>
    </row>
    <row r="40" spans="1:5" x14ac:dyDescent="0.2">
      <c r="A40" s="4"/>
      <c r="B40" s="36" t="s">
        <v>517</v>
      </c>
    </row>
    <row r="41" spans="1:5" x14ac:dyDescent="0.2">
      <c r="A41" s="4"/>
      <c r="B41" s="36" t="s">
        <v>555</v>
      </c>
    </row>
    <row r="42" spans="1:5" x14ac:dyDescent="0.2">
      <c r="A42" s="4"/>
      <c r="B42" s="36" t="s">
        <v>556</v>
      </c>
    </row>
    <row r="43" spans="1:5" ht="12" thickBot="1" x14ac:dyDescent="0.25">
      <c r="A43" s="8"/>
      <c r="B43" s="9"/>
    </row>
    <row r="45" spans="1:5" x14ac:dyDescent="0.2">
      <c r="A45" s="1" t="s">
        <v>518</v>
      </c>
    </row>
    <row r="47" spans="1:5" x14ac:dyDescent="0.2">
      <c r="A47" s="163" t="s">
        <v>604</v>
      </c>
      <c r="B47" s="163"/>
      <c r="C47" s="163" t="s">
        <v>607</v>
      </c>
      <c r="D47" s="163"/>
      <c r="E47" s="163"/>
    </row>
    <row r="48" spans="1:5" x14ac:dyDescent="0.2">
      <c r="A48" s="163" t="s">
        <v>605</v>
      </c>
      <c r="B48" s="163"/>
      <c r="C48" s="163" t="s">
        <v>608</v>
      </c>
      <c r="D48" s="163"/>
      <c r="E48" s="163"/>
    </row>
    <row r="49" spans="1:5" x14ac:dyDescent="0.2">
      <c r="A49" s="163" t="s">
        <v>606</v>
      </c>
      <c r="B49" s="163"/>
      <c r="C49" s="163" t="s">
        <v>609</v>
      </c>
      <c r="D49" s="163"/>
      <c r="E49" s="163"/>
    </row>
  </sheetData>
  <sheetProtection formatCells="0" formatColumns="0" formatRows="0" autoFilter="0" pivotTables="0"/>
  <mergeCells count="10">
    <mergeCell ref="A1:B1"/>
    <mergeCell ref="A2:B2"/>
    <mergeCell ref="A3:B3"/>
    <mergeCell ref="A4:D4"/>
    <mergeCell ref="A47:B47"/>
    <mergeCell ref="A48:B48"/>
    <mergeCell ref="A49:B49"/>
    <mergeCell ref="C47:E47"/>
    <mergeCell ref="C48:E48"/>
    <mergeCell ref="C49:E49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7" t="s">
        <v>602</v>
      </c>
      <c r="B1" s="167"/>
      <c r="C1" s="167"/>
      <c r="D1" s="10" t="s">
        <v>498</v>
      </c>
      <c r="E1" s="18">
        <v>2025</v>
      </c>
    </row>
    <row r="2" spans="1:5" s="11" customFormat="1" ht="18.95" customHeight="1" x14ac:dyDescent="0.25">
      <c r="A2" s="167" t="s">
        <v>503</v>
      </c>
      <c r="B2" s="167"/>
      <c r="C2" s="167"/>
      <c r="D2" s="10" t="s">
        <v>499</v>
      </c>
      <c r="E2" s="18" t="s">
        <v>501</v>
      </c>
    </row>
    <row r="3" spans="1:5" s="11" customFormat="1" ht="18.95" customHeight="1" x14ac:dyDescent="0.25">
      <c r="A3" s="167" t="s">
        <v>603</v>
      </c>
      <c r="B3" s="167"/>
      <c r="C3" s="167"/>
      <c r="D3" s="10" t="s">
        <v>500</v>
      </c>
      <c r="E3" s="18">
        <v>2</v>
      </c>
    </row>
    <row r="4" spans="1:5" s="11" customFormat="1" ht="18.95" customHeight="1" x14ac:dyDescent="0.25">
      <c r="A4" s="167" t="s">
        <v>516</v>
      </c>
      <c r="B4" s="167"/>
      <c r="C4" s="167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2541805.6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221290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221290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221290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2320515.6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2320515.6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2320515.6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0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0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2051270.8800000001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2051270.8800000001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1108092.06</v>
      </c>
      <c r="D96" s="112">
        <f t="shared" ref="D96:D159" si="0">C96/$C$94</f>
        <v>0.54019782116733406</v>
      </c>
      <c r="E96" s="41"/>
    </row>
    <row r="97" spans="1:5" x14ac:dyDescent="0.2">
      <c r="A97" s="43">
        <v>5111</v>
      </c>
      <c r="B97" s="41" t="s">
        <v>280</v>
      </c>
      <c r="C97" s="142">
        <v>723864.13</v>
      </c>
      <c r="D97" s="44">
        <f t="shared" si="0"/>
        <v>0.35288568519044156</v>
      </c>
      <c r="E97" s="41"/>
    </row>
    <row r="98" spans="1:5" x14ac:dyDescent="0.2">
      <c r="A98" s="43">
        <v>5112</v>
      </c>
      <c r="B98" s="41" t="s">
        <v>281</v>
      </c>
      <c r="C98" s="142">
        <v>280780</v>
      </c>
      <c r="D98" s="44">
        <f t="shared" si="0"/>
        <v>0.13688099545390123</v>
      </c>
      <c r="E98" s="41"/>
    </row>
    <row r="99" spans="1:5" x14ac:dyDescent="0.2">
      <c r="A99" s="43">
        <v>5113</v>
      </c>
      <c r="B99" s="41" t="s">
        <v>282</v>
      </c>
      <c r="C99" s="142">
        <v>14569.38</v>
      </c>
      <c r="D99" s="44">
        <f t="shared" si="0"/>
        <v>7.1026114308218513E-3</v>
      </c>
      <c r="E99" s="41"/>
    </row>
    <row r="100" spans="1:5" x14ac:dyDescent="0.2">
      <c r="A100" s="43">
        <v>5114</v>
      </c>
      <c r="B100" s="41" t="s">
        <v>283</v>
      </c>
      <c r="C100" s="142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2">
        <v>88878.55</v>
      </c>
      <c r="D101" s="44">
        <f t="shared" si="0"/>
        <v>4.3328529092169436E-2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78410.740000000005</v>
      </c>
      <c r="D103" s="112">
        <f t="shared" si="0"/>
        <v>3.822544392576762E-2</v>
      </c>
      <c r="E103" s="41"/>
    </row>
    <row r="104" spans="1:5" x14ac:dyDescent="0.2">
      <c r="A104" s="43">
        <v>5121</v>
      </c>
      <c r="B104" s="41" t="s">
        <v>287</v>
      </c>
      <c r="C104" s="142">
        <v>46055.26</v>
      </c>
      <c r="D104" s="44">
        <f t="shared" si="0"/>
        <v>2.245206152392706E-2</v>
      </c>
      <c r="E104" s="41"/>
    </row>
    <row r="105" spans="1:5" x14ac:dyDescent="0.2">
      <c r="A105" s="43">
        <v>5122</v>
      </c>
      <c r="B105" s="41" t="s">
        <v>288</v>
      </c>
      <c r="C105" s="142">
        <v>6839.62</v>
      </c>
      <c r="D105" s="44">
        <f t="shared" si="0"/>
        <v>3.3343329087770208E-3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42">
        <v>2587.1</v>
      </c>
      <c r="D108" s="44">
        <f t="shared" si="0"/>
        <v>1.2612181185938738E-3</v>
      </c>
      <c r="E108" s="41"/>
    </row>
    <row r="109" spans="1:5" x14ac:dyDescent="0.2">
      <c r="A109" s="43">
        <v>5126</v>
      </c>
      <c r="B109" s="41" t="s">
        <v>292</v>
      </c>
      <c r="C109" s="142">
        <v>22928.76</v>
      </c>
      <c r="D109" s="44">
        <f t="shared" si="0"/>
        <v>1.1177831374469665E-2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864768.08000000007</v>
      </c>
      <c r="D113" s="112">
        <f t="shared" si="0"/>
        <v>0.42157673490689829</v>
      </c>
      <c r="E113" s="41"/>
    </row>
    <row r="114" spans="1:5" x14ac:dyDescent="0.2">
      <c r="A114" s="43">
        <v>5131</v>
      </c>
      <c r="B114" s="41" t="s">
        <v>297</v>
      </c>
      <c r="C114" s="142">
        <v>20550</v>
      </c>
      <c r="D114" s="44">
        <f t="shared" si="0"/>
        <v>1.0018179559005878E-2</v>
      </c>
      <c r="E114" s="41"/>
    </row>
    <row r="115" spans="1:5" x14ac:dyDescent="0.2">
      <c r="A115" s="43">
        <v>5132</v>
      </c>
      <c r="B115" s="41" t="s">
        <v>298</v>
      </c>
      <c r="C115" s="142">
        <v>0</v>
      </c>
      <c r="D115" s="44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42">
        <v>0</v>
      </c>
      <c r="D116" s="44">
        <f t="shared" si="0"/>
        <v>0</v>
      </c>
      <c r="E116" s="41"/>
    </row>
    <row r="117" spans="1:5" x14ac:dyDescent="0.2">
      <c r="A117" s="43">
        <v>5134</v>
      </c>
      <c r="B117" s="41" t="s">
        <v>300</v>
      </c>
      <c r="C117" s="142">
        <v>22209.14</v>
      </c>
      <c r="D117" s="44">
        <f t="shared" si="0"/>
        <v>1.0827014713922131E-2</v>
      </c>
      <c r="E117" s="41"/>
    </row>
    <row r="118" spans="1:5" x14ac:dyDescent="0.2">
      <c r="A118" s="43">
        <v>5135</v>
      </c>
      <c r="B118" s="41" t="s">
        <v>301</v>
      </c>
      <c r="C118" s="142">
        <v>115139.63</v>
      </c>
      <c r="D118" s="44">
        <f t="shared" si="0"/>
        <v>5.6130875313746956E-2</v>
      </c>
      <c r="E118" s="41"/>
    </row>
    <row r="119" spans="1:5" x14ac:dyDescent="0.2">
      <c r="A119" s="43">
        <v>5136</v>
      </c>
      <c r="B119" s="41" t="s">
        <v>302</v>
      </c>
      <c r="C119" s="142">
        <v>6890.4</v>
      </c>
      <c r="D119" s="44">
        <f t="shared" si="0"/>
        <v>3.3590882935948464E-3</v>
      </c>
      <c r="E119" s="41"/>
    </row>
    <row r="120" spans="1:5" x14ac:dyDescent="0.2">
      <c r="A120" s="43">
        <v>5137</v>
      </c>
      <c r="B120" s="41" t="s">
        <v>303</v>
      </c>
      <c r="C120" s="142">
        <v>1026</v>
      </c>
      <c r="D120" s="44">
        <f t="shared" si="0"/>
        <v>5.0017772396788475E-4</v>
      </c>
      <c r="E120" s="41"/>
    </row>
    <row r="121" spans="1:5" x14ac:dyDescent="0.2">
      <c r="A121" s="43">
        <v>5138</v>
      </c>
      <c r="B121" s="41" t="s">
        <v>304</v>
      </c>
      <c r="C121" s="142">
        <v>673826.91</v>
      </c>
      <c r="D121" s="44">
        <f t="shared" si="0"/>
        <v>0.32849240759465176</v>
      </c>
      <c r="E121" s="41"/>
    </row>
    <row r="122" spans="1:5" x14ac:dyDescent="0.2">
      <c r="A122" s="43">
        <v>5139</v>
      </c>
      <c r="B122" s="41" t="s">
        <v>305</v>
      </c>
      <c r="C122" s="142">
        <v>25126</v>
      </c>
      <c r="D122" s="44">
        <f t="shared" si="0"/>
        <v>1.2248991708008842E-2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3" t="s">
        <v>602</v>
      </c>
      <c r="B1" s="174"/>
      <c r="C1" s="174"/>
      <c r="D1" s="174"/>
      <c r="E1" s="174"/>
      <c r="F1" s="174"/>
      <c r="G1" s="10" t="s">
        <v>498</v>
      </c>
      <c r="H1" s="18">
        <v>2025</v>
      </c>
    </row>
    <row r="2" spans="1:8" s="11" customFormat="1" ht="18.95" customHeight="1" x14ac:dyDescent="0.25">
      <c r="A2" s="173" t="s">
        <v>502</v>
      </c>
      <c r="B2" s="174"/>
      <c r="C2" s="174"/>
      <c r="D2" s="174"/>
      <c r="E2" s="174"/>
      <c r="F2" s="174"/>
      <c r="G2" s="10" t="s">
        <v>499</v>
      </c>
      <c r="H2" s="18" t="s">
        <v>501</v>
      </c>
    </row>
    <row r="3" spans="1:8" s="11" customFormat="1" ht="18.95" customHeight="1" x14ac:dyDescent="0.25">
      <c r="A3" s="173" t="s">
        <v>603</v>
      </c>
      <c r="B3" s="174"/>
      <c r="C3" s="174"/>
      <c r="D3" s="174"/>
      <c r="E3" s="174"/>
      <c r="F3" s="174"/>
      <c r="G3" s="10" t="s">
        <v>500</v>
      </c>
      <c r="H3" s="18">
        <v>2</v>
      </c>
    </row>
    <row r="4" spans="1:8" s="11" customFormat="1" ht="18.95" customHeight="1" x14ac:dyDescent="0.25">
      <c r="A4" s="173" t="s">
        <v>516</v>
      </c>
      <c r="B4" s="174"/>
      <c r="C4" s="174"/>
      <c r="D4" s="174"/>
      <c r="E4" s="174"/>
      <c r="F4" s="174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-0.2</v>
      </c>
      <c r="D15" s="144">
        <v>-0.2</v>
      </c>
      <c r="E15" s="144">
        <v>-0.2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3063.32</v>
      </c>
      <c r="D16" s="144">
        <v>3063.32</v>
      </c>
      <c r="E16" s="144">
        <v>3096.76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110600</v>
      </c>
      <c r="D20" s="144">
        <v>110600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3000</v>
      </c>
      <c r="D21" s="144">
        <v>3000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0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911909.5</v>
      </c>
      <c r="D64" s="144">
        <f t="shared" ref="D64:E64" si="0">SUM(D65:D72)</f>
        <v>0</v>
      </c>
      <c r="E64" s="144">
        <f t="shared" si="0"/>
        <v>573384.48</v>
      </c>
    </row>
    <row r="65" spans="1:9" x14ac:dyDescent="0.2">
      <c r="A65" s="16">
        <v>1241</v>
      </c>
      <c r="B65" s="14" t="s">
        <v>158</v>
      </c>
      <c r="C65" s="144">
        <v>184432.4</v>
      </c>
      <c r="D65" s="144">
        <v>0</v>
      </c>
      <c r="E65" s="144">
        <v>133657.18</v>
      </c>
    </row>
    <row r="66" spans="1:9" x14ac:dyDescent="0.2">
      <c r="A66" s="16">
        <v>1242</v>
      </c>
      <c r="B66" s="14" t="s">
        <v>159</v>
      </c>
      <c r="C66" s="144">
        <v>482768.67</v>
      </c>
      <c r="D66" s="144">
        <v>0</v>
      </c>
      <c r="E66" s="144">
        <v>220006.87</v>
      </c>
    </row>
    <row r="67" spans="1:9" x14ac:dyDescent="0.2">
      <c r="A67" s="16">
        <v>1243</v>
      </c>
      <c r="B67" s="14" t="s">
        <v>160</v>
      </c>
      <c r="C67" s="144">
        <v>0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161</v>
      </c>
      <c r="C68" s="144">
        <v>219720.43</v>
      </c>
      <c r="D68" s="144">
        <v>0</v>
      </c>
      <c r="E68" s="144">
        <v>219720.43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0</v>
      </c>
      <c r="D70" s="144">
        <v>0</v>
      </c>
      <c r="E70" s="144">
        <v>0</v>
      </c>
    </row>
    <row r="71" spans="1:9" x14ac:dyDescent="0.2">
      <c r="A71" s="16">
        <v>1247</v>
      </c>
      <c r="B71" s="14" t="s">
        <v>164</v>
      </c>
      <c r="C71" s="144">
        <v>24988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0</v>
      </c>
      <c r="D76" s="144">
        <f>SUM(D77:D81)</f>
        <v>0</v>
      </c>
      <c r="E76" s="144">
        <f>SUM(E77:E81)</f>
        <v>0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>SIN INFORMACIÓN QUE REVELAR</v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148476.64000000001</v>
      </c>
      <c r="D110" s="144">
        <f>SUM(D111:D119)</f>
        <v>148476.64000000001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0</v>
      </c>
      <c r="D111" s="144">
        <f>C111</f>
        <v>0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0</v>
      </c>
      <c r="D112" s="144">
        <f t="shared" ref="D112:D119" si="1">C112</f>
        <v>0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148476.64000000001</v>
      </c>
      <c r="D117" s="144">
        <f t="shared" si="1"/>
        <v>148476.64000000001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0</v>
      </c>
      <c r="D119" s="144">
        <f t="shared" si="1"/>
        <v>0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5" t="s">
        <v>602</v>
      </c>
      <c r="B1" s="175"/>
      <c r="C1" s="175"/>
      <c r="D1" s="20" t="s">
        <v>498</v>
      </c>
      <c r="E1" s="21">
        <v>2025</v>
      </c>
    </row>
    <row r="2" spans="1:5" ht="18.95" customHeight="1" x14ac:dyDescent="0.2">
      <c r="A2" s="175" t="s">
        <v>504</v>
      </c>
      <c r="B2" s="175"/>
      <c r="C2" s="175"/>
      <c r="D2" s="20" t="s">
        <v>499</v>
      </c>
      <c r="E2" s="21" t="s">
        <v>501</v>
      </c>
    </row>
    <row r="3" spans="1:5" ht="18.95" customHeight="1" x14ac:dyDescent="0.2">
      <c r="A3" s="175" t="s">
        <v>603</v>
      </c>
      <c r="B3" s="175"/>
      <c r="C3" s="175"/>
      <c r="D3" s="20" t="s">
        <v>500</v>
      </c>
      <c r="E3" s="21">
        <v>2</v>
      </c>
    </row>
    <row r="4" spans="1:5" ht="18.95" customHeight="1" x14ac:dyDescent="0.2">
      <c r="A4" s="175" t="s">
        <v>516</v>
      </c>
      <c r="B4" s="175"/>
      <c r="C4" s="175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0</v>
      </c>
      <c r="E9" s="22" t="str">
        <f>IF(OR(C9&lt;&gt;0,C10&lt;&gt;0,C11&lt;&gt;0),"","SIN INFORMACIÓN QUE REVELAR")</f>
        <v>SIN INFORMACIÓN QUE REVELAR</v>
      </c>
    </row>
    <row r="10" spans="1:5" x14ac:dyDescent="0.2">
      <c r="A10" s="26">
        <v>3120</v>
      </c>
      <c r="B10" s="22" t="s">
        <v>384</v>
      </c>
      <c r="C10" s="147">
        <v>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490534.72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264722.89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31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5" t="s">
        <v>602</v>
      </c>
      <c r="B1" s="175"/>
      <c r="C1" s="175"/>
      <c r="D1" s="20" t="s">
        <v>498</v>
      </c>
      <c r="E1" s="21">
        <v>2025</v>
      </c>
    </row>
    <row r="2" spans="1:5" s="28" customFormat="1" ht="18.95" customHeight="1" x14ac:dyDescent="0.25">
      <c r="A2" s="175" t="s">
        <v>505</v>
      </c>
      <c r="B2" s="175"/>
      <c r="C2" s="175"/>
      <c r="D2" s="20" t="s">
        <v>499</v>
      </c>
      <c r="E2" s="21" t="s">
        <v>501</v>
      </c>
    </row>
    <row r="3" spans="1:5" s="28" customFormat="1" ht="18.95" customHeight="1" x14ac:dyDescent="0.25">
      <c r="A3" s="175" t="s">
        <v>603</v>
      </c>
      <c r="B3" s="175"/>
      <c r="C3" s="175"/>
      <c r="D3" s="20" t="s">
        <v>500</v>
      </c>
      <c r="E3" s="21">
        <v>2</v>
      </c>
    </row>
    <row r="4" spans="1:5" s="28" customFormat="1" ht="18.95" customHeight="1" x14ac:dyDescent="0.25">
      <c r="A4" s="175" t="s">
        <v>516</v>
      </c>
      <c r="B4" s="175"/>
      <c r="C4" s="175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448546.11</v>
      </c>
      <c r="D10" s="147">
        <v>94830.05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448546.11</v>
      </c>
      <c r="D16" s="148">
        <f>SUM(D9:D15)</f>
        <v>94830.05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42585.34</v>
      </c>
      <c r="D29" s="148">
        <f>SUM(D30:D37)</f>
        <v>117149.94</v>
      </c>
    </row>
    <row r="30" spans="1:5" x14ac:dyDescent="0.2">
      <c r="A30" s="26">
        <v>1241</v>
      </c>
      <c r="B30" s="22" t="s">
        <v>158</v>
      </c>
      <c r="C30" s="147">
        <v>21705.34</v>
      </c>
      <c r="D30" s="147">
        <v>13900</v>
      </c>
    </row>
    <row r="31" spans="1:5" x14ac:dyDescent="0.2">
      <c r="A31" s="26">
        <v>1242</v>
      </c>
      <c r="B31" s="22" t="s">
        <v>159</v>
      </c>
      <c r="C31" s="147">
        <v>20880</v>
      </c>
      <c r="D31" s="147">
        <v>103249.94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42585.34</v>
      </c>
      <c r="D44" s="148">
        <f>D21+D29+D38</f>
        <v>117149.94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490534.72</v>
      </c>
      <c r="D48" s="148">
        <v>157282.51999999999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25843.75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25843.75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25843.75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25843.75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0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0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0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490534.72</v>
      </c>
      <c r="D145" s="148">
        <f>D48+D49+D103-D109-D112</f>
        <v>183126.27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tabSelected="1" workbookViewId="0">
      <selection activeCell="A23" sqref="A23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6" t="s">
        <v>602</v>
      </c>
      <c r="B1" s="177"/>
      <c r="C1" s="178"/>
    </row>
    <row r="2" spans="1:3" s="29" customFormat="1" ht="18" customHeight="1" x14ac:dyDescent="0.25">
      <c r="A2" s="179" t="s">
        <v>506</v>
      </c>
      <c r="B2" s="180"/>
      <c r="C2" s="181"/>
    </row>
    <row r="3" spans="1:3" s="29" customFormat="1" ht="18" customHeight="1" x14ac:dyDescent="0.25">
      <c r="A3" s="179" t="s">
        <v>603</v>
      </c>
      <c r="B3" s="180"/>
      <c r="C3" s="181"/>
    </row>
    <row r="4" spans="1:3" s="31" customFormat="1" ht="18" customHeight="1" x14ac:dyDescent="0.2">
      <c r="A4" s="182" t="s">
        <v>507</v>
      </c>
      <c r="B4" s="183"/>
      <c r="C4" s="184"/>
    </row>
    <row r="5" spans="1:3" s="31" customFormat="1" ht="18" customHeight="1" x14ac:dyDescent="0.2">
      <c r="A5" s="185" t="s">
        <v>406</v>
      </c>
      <c r="B5" s="186"/>
      <c r="C5" s="129">
        <v>2025</v>
      </c>
    </row>
    <row r="6" spans="1:3" x14ac:dyDescent="0.2">
      <c r="A6" s="45" t="s">
        <v>435</v>
      </c>
      <c r="B6" s="45"/>
      <c r="C6" s="88">
        <v>2541805.6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4" x14ac:dyDescent="0.2">
      <c r="A17" s="56">
        <v>3.1</v>
      </c>
      <c r="B17" s="50" t="s">
        <v>446</v>
      </c>
      <c r="C17" s="90">
        <v>0</v>
      </c>
    </row>
    <row r="18" spans="1:4" x14ac:dyDescent="0.2">
      <c r="A18" s="57">
        <v>3.2</v>
      </c>
      <c r="B18" s="50" t="s">
        <v>444</v>
      </c>
      <c r="C18" s="90">
        <v>0</v>
      </c>
    </row>
    <row r="19" spans="1:4" x14ac:dyDescent="0.2">
      <c r="A19" s="57">
        <v>3.3</v>
      </c>
      <c r="B19" s="52" t="s">
        <v>445</v>
      </c>
      <c r="C19" s="91">
        <v>0</v>
      </c>
    </row>
    <row r="20" spans="1:4" x14ac:dyDescent="0.2">
      <c r="A20" s="46"/>
      <c r="B20" s="58"/>
      <c r="C20" s="59"/>
    </row>
    <row r="21" spans="1:4" x14ac:dyDescent="0.2">
      <c r="A21" s="60" t="s">
        <v>549</v>
      </c>
      <c r="B21" s="60"/>
      <c r="C21" s="88">
        <f>C6+C8-C16</f>
        <v>2541805.6</v>
      </c>
    </row>
    <row r="23" spans="1:4" x14ac:dyDescent="0.2">
      <c r="A23" s="162" t="s">
        <v>518</v>
      </c>
      <c r="B23" s="162"/>
      <c r="C23" s="162"/>
      <c r="D23" s="162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opLeftCell="A19" workbookViewId="0">
      <selection activeCell="A42" sqref="A42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7" t="s">
        <v>602</v>
      </c>
      <c r="B1" s="188"/>
      <c r="C1" s="189"/>
    </row>
    <row r="2" spans="1:3" s="32" customFormat="1" ht="18.95" customHeight="1" x14ac:dyDescent="0.25">
      <c r="A2" s="190" t="s">
        <v>508</v>
      </c>
      <c r="B2" s="191"/>
      <c r="C2" s="192"/>
    </row>
    <row r="3" spans="1:3" s="32" customFormat="1" ht="18.95" customHeight="1" x14ac:dyDescent="0.25">
      <c r="A3" s="190" t="s">
        <v>603</v>
      </c>
      <c r="B3" s="191"/>
      <c r="C3" s="192"/>
    </row>
    <row r="4" spans="1:3" x14ac:dyDescent="0.2">
      <c r="A4" s="182" t="s">
        <v>507</v>
      </c>
      <c r="B4" s="183"/>
      <c r="C4" s="184"/>
    </row>
    <row r="5" spans="1:3" ht="22.35" customHeight="1" x14ac:dyDescent="0.2">
      <c r="A5" s="193" t="s">
        <v>406</v>
      </c>
      <c r="B5" s="194"/>
      <c r="C5" s="129">
        <v>2025</v>
      </c>
    </row>
    <row r="6" spans="1:3" x14ac:dyDescent="0.2">
      <c r="A6" s="70" t="s">
        <v>448</v>
      </c>
      <c r="B6" s="45"/>
      <c r="C6" s="92">
        <v>2093856.22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42585.34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21705.34</v>
      </c>
    </row>
    <row r="12" spans="1:3" x14ac:dyDescent="0.2">
      <c r="A12" s="76">
        <v>2.4</v>
      </c>
      <c r="B12" s="63" t="s">
        <v>159</v>
      </c>
      <c r="C12" s="93">
        <v>20880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4" x14ac:dyDescent="0.2">
      <c r="A33" s="76" t="s">
        <v>471</v>
      </c>
      <c r="B33" s="63" t="s">
        <v>40</v>
      </c>
      <c r="C33" s="93">
        <v>0</v>
      </c>
    </row>
    <row r="34" spans="1:4" x14ac:dyDescent="0.2">
      <c r="A34" s="76" t="s">
        <v>472</v>
      </c>
      <c r="B34" s="63" t="s">
        <v>368</v>
      </c>
      <c r="C34" s="93">
        <v>0</v>
      </c>
    </row>
    <row r="35" spans="1:4" x14ac:dyDescent="0.2">
      <c r="A35" s="76" t="s">
        <v>473</v>
      </c>
      <c r="B35" s="63" t="s">
        <v>374</v>
      </c>
      <c r="C35" s="93">
        <v>0</v>
      </c>
    </row>
    <row r="36" spans="1:4" x14ac:dyDescent="0.2">
      <c r="A36" s="76" t="s">
        <v>474</v>
      </c>
      <c r="B36" s="63" t="s">
        <v>382</v>
      </c>
      <c r="C36" s="93">
        <v>0</v>
      </c>
    </row>
    <row r="37" spans="1:4" x14ac:dyDescent="0.2">
      <c r="A37" s="76" t="s">
        <v>551</v>
      </c>
      <c r="B37" s="63" t="s">
        <v>599</v>
      </c>
      <c r="C37" s="93">
        <v>0</v>
      </c>
    </row>
    <row r="38" spans="1:4" x14ac:dyDescent="0.2">
      <c r="A38" s="76" t="s">
        <v>552</v>
      </c>
      <c r="B38" s="71" t="s">
        <v>475</v>
      </c>
      <c r="C38" s="95">
        <v>0</v>
      </c>
    </row>
    <row r="39" spans="1:4" x14ac:dyDescent="0.2">
      <c r="A39" s="64"/>
      <c r="B39" s="67"/>
      <c r="C39" s="68"/>
    </row>
    <row r="40" spans="1:4" x14ac:dyDescent="0.2">
      <c r="A40" s="69" t="s">
        <v>550</v>
      </c>
      <c r="B40" s="45"/>
      <c r="C40" s="88">
        <f>C6-C8+C31</f>
        <v>2051270.88</v>
      </c>
    </row>
    <row r="42" spans="1:4" x14ac:dyDescent="0.2">
      <c r="A42" s="162" t="s">
        <v>518</v>
      </c>
      <c r="B42" s="162"/>
      <c r="C42" s="162"/>
      <c r="D42" s="162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A2" sqref="A2:F2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5" t="s">
        <v>602</v>
      </c>
      <c r="B1" s="196"/>
      <c r="C1" s="196"/>
      <c r="D1" s="196"/>
      <c r="E1" s="196"/>
      <c r="F1" s="196"/>
      <c r="G1" s="20" t="s">
        <v>498</v>
      </c>
      <c r="H1" s="21">
        <v>2025</v>
      </c>
    </row>
    <row r="2" spans="1:10" ht="18.95" customHeight="1" x14ac:dyDescent="0.2">
      <c r="A2" s="175" t="s">
        <v>509</v>
      </c>
      <c r="B2" s="196"/>
      <c r="C2" s="196"/>
      <c r="D2" s="196"/>
      <c r="E2" s="196"/>
      <c r="F2" s="196"/>
      <c r="G2" s="20" t="s">
        <v>499</v>
      </c>
      <c r="H2" s="21" t="s">
        <v>501</v>
      </c>
    </row>
    <row r="3" spans="1:10" ht="18.95" customHeight="1" x14ac:dyDescent="0.2">
      <c r="A3" s="197" t="s">
        <v>603</v>
      </c>
      <c r="B3" s="198"/>
      <c r="C3" s="198"/>
      <c r="D3" s="198"/>
      <c r="E3" s="198"/>
      <c r="F3" s="198"/>
      <c r="G3" s="20" t="s">
        <v>500</v>
      </c>
      <c r="H3" s="21">
        <v>2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5" t="s">
        <v>553</v>
      </c>
      <c r="C39" s="195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3832857.6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-2320745.6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1029693.6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-2541805.6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5" t="s">
        <v>554</v>
      </c>
      <c r="C48" s="195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-3832857.6</v>
      </c>
    </row>
    <row r="51" spans="1:3" x14ac:dyDescent="0.2">
      <c r="A51" s="22">
        <v>8220</v>
      </c>
      <c r="B51" s="103" t="s">
        <v>46</v>
      </c>
      <c r="C51" s="161">
        <v>2842914.98</v>
      </c>
    </row>
    <row r="52" spans="1:3" x14ac:dyDescent="0.2">
      <c r="A52" s="22">
        <v>8230</v>
      </c>
      <c r="B52" s="103" t="s">
        <v>600</v>
      </c>
      <c r="C52" s="161">
        <v>-1103913.6000000001</v>
      </c>
    </row>
    <row r="53" spans="1:3" x14ac:dyDescent="0.2">
      <c r="A53" s="22">
        <v>8240</v>
      </c>
      <c r="B53" s="103" t="s">
        <v>45</v>
      </c>
      <c r="C53" s="161">
        <v>0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2093856.22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2025-07-18T16:00:56Z</cp:lastPrinted>
  <dcterms:created xsi:type="dcterms:W3CDTF">2012-12-11T20:36:24Z</dcterms:created>
  <dcterms:modified xsi:type="dcterms:W3CDTF">2025-07-18T16:01:47Z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