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CUENTA PÚBLICA 2022\"/>
    </mc:Choice>
  </mc:AlternateContent>
  <xr:revisionPtr revIDLastSave="0" documentId="13_ncr:1_{777AE3EB-588F-4C33-B308-AFEA6441CA5F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J7" i="6" l="1"/>
  <c r="E14" i="4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H8" i="6" s="1"/>
  <c r="E9" i="6"/>
  <c r="E10" i="6"/>
  <c r="H10" i="6" s="1"/>
  <c r="E11" i="6"/>
  <c r="H11" i="6" s="1"/>
  <c r="E12" i="6"/>
  <c r="H12" i="6" s="1"/>
  <c r="H67" i="6"/>
  <c r="H66" i="6"/>
  <c r="H54" i="6"/>
  <c r="H36" i="6"/>
  <c r="H30" i="6"/>
  <c r="H9" i="6"/>
  <c r="H7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E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E57" i="6" s="1"/>
  <c r="H57" i="6" s="1"/>
  <c r="C53" i="6"/>
  <c r="C43" i="6"/>
  <c r="C33" i="6"/>
  <c r="C23" i="6"/>
  <c r="C13" i="6"/>
  <c r="C5" i="6"/>
  <c r="E53" i="6" l="1"/>
  <c r="H53" i="6" s="1"/>
  <c r="E69" i="6"/>
  <c r="H69" i="6" s="1"/>
  <c r="H65" i="6"/>
  <c r="E43" i="6"/>
  <c r="H43" i="6" s="1"/>
  <c r="E33" i="6"/>
  <c r="H33" i="6" s="1"/>
  <c r="E23" i="6"/>
  <c r="H23" i="6" s="1"/>
  <c r="E13" i="6"/>
  <c r="H13" i="6" s="1"/>
  <c r="D77" i="6"/>
  <c r="G77" i="6"/>
  <c r="E5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<sst xmlns="http://schemas.openxmlformats.org/spreadsheetml/2006/main" count="223" uniqueCount="148">
  <si>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</si>
  <si>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</si>
  <si>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</si>
  <si>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</si>
  <si>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</si>
  <si>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</si>
  <si>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</si>
  <si>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</si>
  <si>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</si>
  <si>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</si>
  <si>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</si>
  <si>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</si>
  <si>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</si>
  <si>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</si>
  <si>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</si>
  <si>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</si>
  <si>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</si>
  <si>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</si>
  <si>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</si>
  <si>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</si>
  <si>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</si>
  <si>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</si>
  <si>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</si>
  <si>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</si>
  <si>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</si>
  <si>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</si>
  <si>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</si>
  <si>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</si>
  <si>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</si>
  <si>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</si>
  <si>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</si>
  <si>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</si>
  <si>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</si>
  <si>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</si>
  <si>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</si>
  <si>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</si>
  <si>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</si>
  <si>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</si>
  <si>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</si>
  <si>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</si>
  <si>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</si>
  <si>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</si>
  <si>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</si>
  <si>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</si>
  <si>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</si>
  <si>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</si>
  <si>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</si>
  <si>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</si>
  <si>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</si>
  <si>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</si>
  <si>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</si>
  <si>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</si>
  <si>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</si>
  <si>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</si>
  <si>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</si>
  <si>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</si>
  <si>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</si>
  <si>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</si>
  <si>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</si>
  <si>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</si>
  <si>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</si>
  <si>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</si>
  <si>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</si>
  <si>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</si>
  <si>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</si>
  <si>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</si>
  <si>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</si>
  <si>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</si>
  <si>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</si>
  <si>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</si>
  <si>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</si>
  <si>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</si>
  <si>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</si>
  <si>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</si>
  <si>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</si>
  <si>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</si>
  <si>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</si>
  <si>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</si>
  <si>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</si>
  <si>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</si>
  <si>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</si>
  <si>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</si>
  <si>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</si>
  <si>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</si>
  <si>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</si>
  <si>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</si>
  <si>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</si>
  <si>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</si>
  <si>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</si>
  <si>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</si>
  <si>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</si>
  <si>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</si>
  <si>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</si>
  <si>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</si>
  <si>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</si>
  <si>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</si>
  <si>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</si>
  <si>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</si>
  <si>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</si>
  <si>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</si>
  <si>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</si>
  <si>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</si>
  <si>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</si>
  <si>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</si>
  <si>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</si>
  <si>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</si>
  <si>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</si>
  <si>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</si>
  <si>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</si>
  <si>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</si>
  <si>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</si>
  <si>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</si>
  <si>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</si>
  <si>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</si>
  <si>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</si>
  <si>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</si>
  <si>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</si>
  <si>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</si>
  <si>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</si>
  <si>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</si>
  <si>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</si>
  <si>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</si>
  <si>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</si>
  <si>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</si>
  <si>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</si>
  <si>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</si>
  <si>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</si>
  <si>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</si>
  <si>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</si>
  <si>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de Agua Potable y Alcantarillado Municipal de Valle de Santiago
Estado Analítico del Ejercicio del Presupuesto de Egresos
Clasificación por Objeto del Gasto (Capítulo y Concepto)
Del 1 de Enero al 31 de Diciembre de 2022</t>
  </si>
  <si>
    <t>Sistema de Agua Potable y Alcantarillado Municipal de Valle de Santiago
Estado Analítico del Ejercicio del Presupuesto de Egresos
Clasificación Económica (por Tipo de Gasto)
Del 1 de Enero al 31 de Diciembre de 2022</t>
  </si>
  <si>
    <t>31120-8101 DIRECCION GENERAL</t>
  </si>
  <si>
    <t>31120-8102 COMUNICACIÓN SOCIAL</t>
  </si>
  <si>
    <t>31120-8103 ADMINISTRACION</t>
  </si>
  <si>
    <t>31120-8104 COMERCIALIZACION</t>
  </si>
  <si>
    <t>31120-8105 OPERACIÓN Y MANTENIMIENTO</t>
  </si>
  <si>
    <t>31120-8106 AGUA POTABLE</t>
  </si>
  <si>
    <t>31120-8107 ALCANTARILLADO</t>
  </si>
  <si>
    <t>31120-8108 POZOS</t>
  </si>
  <si>
    <t>31120-8109 PLANTA TRATADORA DE AGUAS REC</t>
  </si>
  <si>
    <t>Sistema de Agua Potable y Alcantarillado Municipal de Valle de Santiago
Estado Analítico del Ejercicio del Presupuesto de Egresos
Clasificación Administrativa
Del 1 de Enero al 31 de Diciembre de 2022</t>
  </si>
  <si>
    <t>Sistema de Agua Potable y Alcantarillado Municipal de Valle de Santiago
Estado Analítico del Ejercicio del Presupuesto de Egresos
Clasificación Administrativa (Poderes)
Del 1 de Enero al 31 de Diciembre de 2022</t>
  </si>
  <si>
    <t>Sistema de Agua Potable y Alcantarillado Municipal de Valle de Santiago
Estado Analítico del Ejercicio del Presupuesto de Egresos
Clasificación Administrativa (Sector Paraestatal)
Del 1 de Enero al 31 de Diciembre de 2022</t>
  </si>
  <si>
    <t>Sistema de Agua Potable y Alcantarillado Municipal de Valle de Santiago
Estado Analítico del Ejercicio del Presupuesto de Egresos
Clasificación Funcional (Finalidad y Función)
Del 1 de Enero al 31 de Diciembre de 2022</t>
  </si>
  <si>
    <t xml:space="preserve">    _________________________________</t>
  </si>
  <si>
    <t xml:space="preserve">  _______________________________</t>
  </si>
  <si>
    <t>Presidente del Consejo Directivo del SAPAM
C. José Andrés Zúñiga Escobedo</t>
  </si>
  <si>
    <t>Tesorero del Consejo Directivo del SAPAM                                            C.P. Diego Soto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</si>
</sst>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0</xdr:row>
      <xdr:rowOff>579438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60266E-610F-4C55-A33A-414197C6B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1695450</xdr:colOff>
      <xdr:row>0</xdr:row>
      <xdr:rowOff>579438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6E68A3-B3CD-4FAB-A6D4-B747447A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1638300</xdr:colOff>
      <xdr:row>18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432DD0-DED5-4D18-829E-455B43A6B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1825"/>
          <a:ext cx="1714500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</xdr:col>
      <xdr:colOff>1638300</xdr:colOff>
      <xdr:row>29</xdr:row>
      <xdr:rowOff>514350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B27081-5710-4005-9756-2DCF4F492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14950"/>
          <a:ext cx="1714500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0</xdr:row>
      <xdr:rowOff>466725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66C90A-7645-4758-A318-D346FB052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0</xdr:row>
      <xdr:rowOff>579438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E312A4-7919-4FF2-B6BE-B6CF32315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4500" cy="579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showGridLines="0" tabSelected="1" workbookViewId="0">
      <selection activeCell="G9" sqref="G9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10" ht="50.1" customHeight="1" x14ac:dyDescent="0.2">
      <c r="A1" s="37" t="s">
        <v>129</v>
      </c>
      <c r="B1" s="38"/>
      <c r="C1" s="38"/>
      <c r="D1" s="38"/>
      <c r="E1" s="38"/>
      <c r="F1" s="38"/>
      <c r="G1" s="38"/>
      <c r="H1" s="39"/>
    </row>
    <row r="2" spans="1:10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10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10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  <c r="J4" s="1">
        <v>16044533.35</v>
      </c>
    </row>
    <row r="5" spans="1:10" x14ac:dyDescent="0.2">
      <c r="A5" s="26" t="s">
        <v>59</v>
      </c>
      <c r="B5" s="4"/>
      <c r="C5" s="31">
        <f>SUM(C6:C12)</f>
        <v>28990652.449999999</v>
      </c>
      <c r="D5" s="31">
        <f>SUM(D6:D12)</f>
        <v>3000</v>
      </c>
      <c r="E5" s="31">
        <f>C5+D5</f>
        <v>28993652.449999999</v>
      </c>
      <c r="F5" s="31">
        <f>SUM(F6:F12)</f>
        <v>25478819.559999999</v>
      </c>
      <c r="G5" s="31">
        <f>SUM(G6:G12)</f>
        <v>24448948.109999999</v>
      </c>
      <c r="H5" s="31">
        <f>E5-F5</f>
        <v>3514832.8900000006</v>
      </c>
      <c r="J5" s="1">
        <v>0</v>
      </c>
    </row>
    <row r="6" spans="1:10" x14ac:dyDescent="0.2">
      <c r="A6" s="25">
        <v>1100</v>
      </c>
      <c r="B6" s="8" t="s">
        <v>68</v>
      </c>
      <c r="C6" s="10">
        <v>18038112.039999999</v>
      </c>
      <c r="D6" s="10">
        <v>0</v>
      </c>
      <c r="E6" s="10">
        <f t="shared" ref="E6:E69" si="0">C6+D6</f>
        <v>18038112.039999999</v>
      </c>
      <c r="F6" s="10">
        <v>16044533.35</v>
      </c>
      <c r="G6" s="10">
        <v>16044533.35</v>
      </c>
      <c r="H6" s="10">
        <f t="shared" ref="H6:H69" si="1">E6-F6</f>
        <v>1993578.6899999995</v>
      </c>
      <c r="J6" s="1">
        <v>3824240.66</v>
      </c>
    </row>
    <row r="7" spans="1:10" x14ac:dyDescent="0.2">
      <c r="A7" s="25">
        <v>1200</v>
      </c>
      <c r="B7" s="8" t="s">
        <v>69</v>
      </c>
      <c r="C7" s="10">
        <v>15592.5</v>
      </c>
      <c r="D7" s="10">
        <v>0</v>
      </c>
      <c r="E7" s="10">
        <f t="shared" si="0"/>
        <v>15592.5</v>
      </c>
      <c r="F7" s="10">
        <v>0</v>
      </c>
      <c r="G7" s="10">
        <v>0</v>
      </c>
      <c r="H7" s="10">
        <f t="shared" si="1"/>
        <v>15592.5</v>
      </c>
      <c r="J7" s="1">
        <f>SUM(J4:J6)</f>
        <v>19868774.009999998</v>
      </c>
    </row>
    <row r="8" spans="1:10" x14ac:dyDescent="0.2">
      <c r="A8" s="25">
        <v>1300</v>
      </c>
      <c r="B8" s="8" t="s">
        <v>70</v>
      </c>
      <c r="C8" s="10">
        <v>4266472.95</v>
      </c>
      <c r="D8" s="10">
        <v>53000</v>
      </c>
      <c r="E8" s="10">
        <f t="shared" si="0"/>
        <v>4319472.95</v>
      </c>
      <c r="F8" s="10">
        <v>3841234.46</v>
      </c>
      <c r="G8" s="10">
        <v>3824240.66</v>
      </c>
      <c r="H8" s="10">
        <f t="shared" si="1"/>
        <v>478238.49000000022</v>
      </c>
    </row>
    <row r="9" spans="1:10" x14ac:dyDescent="0.2">
      <c r="A9" s="25">
        <v>1400</v>
      </c>
      <c r="B9" s="8" t="s">
        <v>34</v>
      </c>
      <c r="C9" s="10">
        <v>4444585.25</v>
      </c>
      <c r="D9" s="10">
        <v>0</v>
      </c>
      <c r="E9" s="10">
        <f t="shared" si="0"/>
        <v>4444585.25</v>
      </c>
      <c r="F9" s="10">
        <v>3520896.12</v>
      </c>
      <c r="G9" s="10">
        <v>3520896.12</v>
      </c>
      <c r="H9" s="10">
        <f t="shared" si="1"/>
        <v>923689.12999999989</v>
      </c>
    </row>
    <row r="10" spans="1:10" x14ac:dyDescent="0.2">
      <c r="A10" s="25">
        <v>1500</v>
      </c>
      <c r="B10" s="8" t="s">
        <v>71</v>
      </c>
      <c r="C10" s="10">
        <v>2225889.71</v>
      </c>
      <c r="D10" s="10">
        <v>-50000</v>
      </c>
      <c r="E10" s="10">
        <f t="shared" si="0"/>
        <v>2175889.71</v>
      </c>
      <c r="F10" s="10">
        <v>2072155.63</v>
      </c>
      <c r="G10" s="10">
        <v>1059277.98</v>
      </c>
      <c r="H10" s="10">
        <f t="shared" si="1"/>
        <v>103734.08000000007</v>
      </c>
    </row>
    <row r="11" spans="1:10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10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10" x14ac:dyDescent="0.2">
      <c r="A13" s="26" t="s">
        <v>60</v>
      </c>
      <c r="B13" s="4"/>
      <c r="C13" s="32">
        <f>SUM(C14:C22)</f>
        <v>6789500.7600000007</v>
      </c>
      <c r="D13" s="32">
        <f>SUM(D14:D22)</f>
        <v>987242.78000000014</v>
      </c>
      <c r="E13" s="32">
        <f t="shared" si="0"/>
        <v>7776743.540000001</v>
      </c>
      <c r="F13" s="32">
        <f>SUM(F14:F22)</f>
        <v>7365420.0899999999</v>
      </c>
      <c r="G13" s="32">
        <f>SUM(G14:G22)</f>
        <v>7258317.0800000001</v>
      </c>
      <c r="H13" s="32">
        <f t="shared" si="1"/>
        <v>411323.45000000112</v>
      </c>
    </row>
    <row r="14" spans="1:10" x14ac:dyDescent="0.2">
      <c r="A14" s="25">
        <v>2100</v>
      </c>
      <c r="B14" s="8" t="s">
        <v>73</v>
      </c>
      <c r="C14" s="10">
        <v>395024.99</v>
      </c>
      <c r="D14" s="10">
        <v>-117640.43</v>
      </c>
      <c r="E14" s="10">
        <f t="shared" si="0"/>
        <v>277384.56</v>
      </c>
      <c r="F14" s="10">
        <v>264909.65000000002</v>
      </c>
      <c r="G14" s="10">
        <v>264909.65000000002</v>
      </c>
      <c r="H14" s="10">
        <f t="shared" si="1"/>
        <v>12474.909999999974</v>
      </c>
    </row>
    <row r="15" spans="1:10" x14ac:dyDescent="0.2">
      <c r="A15" s="25">
        <v>2200</v>
      </c>
      <c r="B15" s="8" t="s">
        <v>74</v>
      </c>
      <c r="C15" s="10">
        <v>113729.8</v>
      </c>
      <c r="D15" s="10">
        <v>94782.37</v>
      </c>
      <c r="E15" s="10">
        <f t="shared" si="0"/>
        <v>208512.16999999998</v>
      </c>
      <c r="F15" s="10">
        <v>163499.04</v>
      </c>
      <c r="G15" s="10">
        <v>162745.24</v>
      </c>
      <c r="H15" s="10">
        <f t="shared" si="1"/>
        <v>45013.129999999976</v>
      </c>
    </row>
    <row r="16" spans="1:10" x14ac:dyDescent="0.2">
      <c r="A16" s="25">
        <v>2300</v>
      </c>
      <c r="B16" s="8" t="s">
        <v>75</v>
      </c>
      <c r="C16" s="10">
        <v>1100000</v>
      </c>
      <c r="D16" s="10">
        <v>324000</v>
      </c>
      <c r="E16" s="10">
        <f t="shared" si="0"/>
        <v>1424000</v>
      </c>
      <c r="F16" s="10">
        <v>1423392.31</v>
      </c>
      <c r="G16" s="10">
        <v>1423392.31</v>
      </c>
      <c r="H16" s="10">
        <f t="shared" si="1"/>
        <v>607.68999999994412</v>
      </c>
    </row>
    <row r="17" spans="1:8" x14ac:dyDescent="0.2">
      <c r="A17" s="25">
        <v>2400</v>
      </c>
      <c r="B17" s="8" t="s">
        <v>76</v>
      </c>
      <c r="C17" s="10">
        <v>2442010.0099999998</v>
      </c>
      <c r="D17" s="10">
        <v>946271.14</v>
      </c>
      <c r="E17" s="10">
        <f t="shared" si="0"/>
        <v>3388281.15</v>
      </c>
      <c r="F17" s="10">
        <v>3146689.85</v>
      </c>
      <c r="G17" s="10">
        <v>3041989.64</v>
      </c>
      <c r="H17" s="10">
        <f t="shared" si="1"/>
        <v>241591.29999999981</v>
      </c>
    </row>
    <row r="18" spans="1:8" x14ac:dyDescent="0.2">
      <c r="A18" s="25">
        <v>2500</v>
      </c>
      <c r="B18" s="8" t="s">
        <v>77</v>
      </c>
      <c r="C18" s="10">
        <v>402100.4</v>
      </c>
      <c r="D18" s="10">
        <v>-166122.76</v>
      </c>
      <c r="E18" s="10">
        <f t="shared" si="0"/>
        <v>235977.64</v>
      </c>
      <c r="F18" s="10">
        <v>217190.77</v>
      </c>
      <c r="G18" s="10">
        <v>217190.77</v>
      </c>
      <c r="H18" s="10">
        <f t="shared" si="1"/>
        <v>18786.870000000024</v>
      </c>
    </row>
    <row r="19" spans="1:8" x14ac:dyDescent="0.2">
      <c r="A19" s="25">
        <v>2600</v>
      </c>
      <c r="B19" s="8" t="s">
        <v>78</v>
      </c>
      <c r="C19" s="10">
        <v>1383936.49</v>
      </c>
      <c r="D19" s="10">
        <v>-144340.53</v>
      </c>
      <c r="E19" s="10">
        <f t="shared" si="0"/>
        <v>1239595.96</v>
      </c>
      <c r="F19" s="10">
        <v>1200794.8400000001</v>
      </c>
      <c r="G19" s="10">
        <v>1200111.3600000001</v>
      </c>
      <c r="H19" s="10">
        <f t="shared" si="1"/>
        <v>38801.119999999879</v>
      </c>
    </row>
    <row r="20" spans="1:8" x14ac:dyDescent="0.2">
      <c r="A20" s="25">
        <v>2700</v>
      </c>
      <c r="B20" s="8" t="s">
        <v>79</v>
      </c>
      <c r="C20" s="10">
        <v>496808.92</v>
      </c>
      <c r="D20" s="10">
        <v>265078.62</v>
      </c>
      <c r="E20" s="10">
        <f t="shared" si="0"/>
        <v>761887.54</v>
      </c>
      <c r="F20" s="10">
        <v>731404.98</v>
      </c>
      <c r="G20" s="10">
        <v>730439.46</v>
      </c>
      <c r="H20" s="10">
        <f t="shared" si="1"/>
        <v>30482.560000000056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455890.15</v>
      </c>
      <c r="D22" s="10">
        <v>-214785.63</v>
      </c>
      <c r="E22" s="10">
        <f t="shared" si="0"/>
        <v>241104.52000000002</v>
      </c>
      <c r="F22" s="10">
        <v>217538.65</v>
      </c>
      <c r="G22" s="10">
        <v>217538.65</v>
      </c>
      <c r="H22" s="10">
        <f t="shared" si="1"/>
        <v>23565.870000000024</v>
      </c>
    </row>
    <row r="23" spans="1:8" x14ac:dyDescent="0.2">
      <c r="A23" s="26" t="s">
        <v>61</v>
      </c>
      <c r="B23" s="4"/>
      <c r="C23" s="32">
        <f>SUM(C24:C32)</f>
        <v>18315330.75</v>
      </c>
      <c r="D23" s="32">
        <f>SUM(D24:D32)</f>
        <v>3456017.4600000004</v>
      </c>
      <c r="E23" s="32">
        <f t="shared" si="0"/>
        <v>21771348.210000001</v>
      </c>
      <c r="F23" s="32">
        <f>SUM(F24:F32)</f>
        <v>21304996.660000004</v>
      </c>
      <c r="G23" s="32">
        <f>SUM(G24:G32)</f>
        <v>17792579.490000002</v>
      </c>
      <c r="H23" s="32">
        <f t="shared" si="1"/>
        <v>466351.54999999702</v>
      </c>
    </row>
    <row r="24" spans="1:8" x14ac:dyDescent="0.2">
      <c r="A24" s="25">
        <v>3100</v>
      </c>
      <c r="B24" s="8" t="s">
        <v>82</v>
      </c>
      <c r="C24" s="10">
        <v>8381759.1399999997</v>
      </c>
      <c r="D24" s="10">
        <v>463719.91</v>
      </c>
      <c r="E24" s="10">
        <f t="shared" si="0"/>
        <v>8845479.0499999989</v>
      </c>
      <c r="F24" s="10">
        <v>8749488.2799999993</v>
      </c>
      <c r="G24" s="10">
        <v>8408699.4800000004</v>
      </c>
      <c r="H24" s="10">
        <f t="shared" si="1"/>
        <v>95990.769999999553</v>
      </c>
    </row>
    <row r="25" spans="1:8" x14ac:dyDescent="0.2">
      <c r="A25" s="25">
        <v>3200</v>
      </c>
      <c r="B25" s="8" t="s">
        <v>83</v>
      </c>
      <c r="C25" s="10">
        <v>153951.63</v>
      </c>
      <c r="D25" s="10">
        <v>292000</v>
      </c>
      <c r="E25" s="10">
        <f t="shared" si="0"/>
        <v>445951.63</v>
      </c>
      <c r="F25" s="10">
        <v>424365</v>
      </c>
      <c r="G25" s="10">
        <v>424365</v>
      </c>
      <c r="H25" s="10">
        <f t="shared" si="1"/>
        <v>21586.630000000005</v>
      </c>
    </row>
    <row r="26" spans="1:8" x14ac:dyDescent="0.2">
      <c r="A26" s="25">
        <v>3300</v>
      </c>
      <c r="B26" s="8" t="s">
        <v>84</v>
      </c>
      <c r="C26" s="10">
        <v>2322181.84</v>
      </c>
      <c r="D26" s="10">
        <v>2088302.74</v>
      </c>
      <c r="E26" s="10">
        <f t="shared" si="0"/>
        <v>4410484.58</v>
      </c>
      <c r="F26" s="10">
        <v>4380418.59</v>
      </c>
      <c r="G26" s="10">
        <v>2339680.5</v>
      </c>
      <c r="H26" s="10">
        <f t="shared" si="1"/>
        <v>30065.990000000224</v>
      </c>
    </row>
    <row r="27" spans="1:8" x14ac:dyDescent="0.2">
      <c r="A27" s="25">
        <v>3400</v>
      </c>
      <c r="B27" s="8" t="s">
        <v>85</v>
      </c>
      <c r="C27" s="10">
        <v>299896</v>
      </c>
      <c r="D27" s="10">
        <v>79523.3</v>
      </c>
      <c r="E27" s="10">
        <f t="shared" si="0"/>
        <v>379419.3</v>
      </c>
      <c r="F27" s="10">
        <v>316217</v>
      </c>
      <c r="G27" s="10">
        <v>315205.78999999998</v>
      </c>
      <c r="H27" s="10">
        <f t="shared" si="1"/>
        <v>63202.299999999988</v>
      </c>
    </row>
    <row r="28" spans="1:8" x14ac:dyDescent="0.2">
      <c r="A28" s="25">
        <v>3500</v>
      </c>
      <c r="B28" s="8" t="s">
        <v>86</v>
      </c>
      <c r="C28" s="10">
        <v>3273791.99</v>
      </c>
      <c r="D28" s="10">
        <v>207486.95</v>
      </c>
      <c r="E28" s="10">
        <f t="shared" si="0"/>
        <v>3481278.9400000004</v>
      </c>
      <c r="F28" s="10">
        <v>3387975.06</v>
      </c>
      <c r="G28" s="10">
        <v>3201065.99</v>
      </c>
      <c r="H28" s="10">
        <f t="shared" si="1"/>
        <v>93303.880000000354</v>
      </c>
    </row>
    <row r="29" spans="1:8" x14ac:dyDescent="0.2">
      <c r="A29" s="25">
        <v>3600</v>
      </c>
      <c r="B29" s="8" t="s">
        <v>87</v>
      </c>
      <c r="C29" s="10">
        <v>49957.91</v>
      </c>
      <c r="D29" s="10">
        <v>2050</v>
      </c>
      <c r="E29" s="10">
        <f t="shared" si="0"/>
        <v>52007.91</v>
      </c>
      <c r="F29" s="10">
        <v>46670</v>
      </c>
      <c r="G29" s="10">
        <v>46670</v>
      </c>
      <c r="H29" s="10">
        <f t="shared" si="1"/>
        <v>5337.9100000000035</v>
      </c>
    </row>
    <row r="30" spans="1:8" x14ac:dyDescent="0.2">
      <c r="A30" s="25">
        <v>3700</v>
      </c>
      <c r="B30" s="8" t="s">
        <v>88</v>
      </c>
      <c r="C30" s="10">
        <v>76000</v>
      </c>
      <c r="D30" s="10">
        <v>-28401.01</v>
      </c>
      <c r="E30" s="10">
        <f t="shared" si="0"/>
        <v>47598.990000000005</v>
      </c>
      <c r="F30" s="10">
        <v>47321.96</v>
      </c>
      <c r="G30" s="10">
        <v>47253.96</v>
      </c>
      <c r="H30" s="10">
        <f t="shared" si="1"/>
        <v>277.03000000000611</v>
      </c>
    </row>
    <row r="31" spans="1:8" x14ac:dyDescent="0.2">
      <c r="A31" s="25">
        <v>3800</v>
      </c>
      <c r="B31" s="8" t="s">
        <v>89</v>
      </c>
      <c r="C31" s="10">
        <v>135014.79</v>
      </c>
      <c r="D31" s="10">
        <v>-22541.13</v>
      </c>
      <c r="E31" s="10">
        <f t="shared" si="0"/>
        <v>112473.66</v>
      </c>
      <c r="F31" s="10">
        <v>81365.440000000002</v>
      </c>
      <c r="G31" s="10">
        <v>79111.44</v>
      </c>
      <c r="H31" s="10">
        <f t="shared" si="1"/>
        <v>31108.22</v>
      </c>
    </row>
    <row r="32" spans="1:8" x14ac:dyDescent="0.2">
      <c r="A32" s="25">
        <v>3900</v>
      </c>
      <c r="B32" s="8" t="s">
        <v>18</v>
      </c>
      <c r="C32" s="10">
        <v>3622777.45</v>
      </c>
      <c r="D32" s="10">
        <v>373876.7</v>
      </c>
      <c r="E32" s="10">
        <f t="shared" si="0"/>
        <v>3996654.1500000004</v>
      </c>
      <c r="F32" s="10">
        <v>3871175.33</v>
      </c>
      <c r="G32" s="10">
        <v>2930527.33</v>
      </c>
      <c r="H32" s="10">
        <f t="shared" si="1"/>
        <v>125478.8200000003</v>
      </c>
    </row>
    <row r="33" spans="1:8" x14ac:dyDescent="0.2">
      <c r="A33" s="26" t="s">
        <v>62</v>
      </c>
      <c r="B33" s="4"/>
      <c r="C33" s="32">
        <f>SUM(C34:C42)</f>
        <v>458000</v>
      </c>
      <c r="D33" s="32">
        <f>SUM(D34:D42)</f>
        <v>-50000</v>
      </c>
      <c r="E33" s="32">
        <f t="shared" si="0"/>
        <v>408000</v>
      </c>
      <c r="F33" s="32">
        <f>SUM(F34:F42)</f>
        <v>408000</v>
      </c>
      <c r="G33" s="32">
        <f>SUM(G34:G42)</f>
        <v>315500</v>
      </c>
      <c r="H33" s="32">
        <f t="shared" si="1"/>
        <v>0</v>
      </c>
    </row>
    <row r="34" spans="1:8" x14ac:dyDescent="0.2">
      <c r="A34" s="25">
        <v>4100</v>
      </c>
      <c r="B34" s="8" t="s">
        <v>90</v>
      </c>
      <c r="C34" s="10">
        <v>24000</v>
      </c>
      <c r="D34" s="10">
        <v>0</v>
      </c>
      <c r="E34" s="10">
        <f t="shared" si="0"/>
        <v>24000</v>
      </c>
      <c r="F34" s="10">
        <v>24000</v>
      </c>
      <c r="G34" s="10">
        <v>24000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5">
        <v>4400</v>
      </c>
      <c r="B37" s="8" t="s">
        <v>93</v>
      </c>
      <c r="C37" s="10">
        <v>434000</v>
      </c>
      <c r="D37" s="10">
        <v>-50000</v>
      </c>
      <c r="E37" s="10">
        <f t="shared" si="0"/>
        <v>384000</v>
      </c>
      <c r="F37" s="10">
        <v>384000</v>
      </c>
      <c r="G37" s="10">
        <v>291500</v>
      </c>
      <c r="H37" s="10">
        <f t="shared" si="1"/>
        <v>0</v>
      </c>
    </row>
    <row r="38" spans="1:8" x14ac:dyDescent="0.2">
      <c r="A38" s="25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5241933.6900000004</v>
      </c>
      <c r="D43" s="32">
        <f>SUM(D44:D52)</f>
        <v>-579505.53</v>
      </c>
      <c r="E43" s="32">
        <f t="shared" si="0"/>
        <v>4662428.16</v>
      </c>
      <c r="F43" s="32">
        <f>SUM(F44:F52)</f>
        <v>4569044.34</v>
      </c>
      <c r="G43" s="32">
        <f>SUM(G44:G52)</f>
        <v>4077766.11</v>
      </c>
      <c r="H43" s="32">
        <f t="shared" si="1"/>
        <v>93383.820000000298</v>
      </c>
    </row>
    <row r="44" spans="1:8" x14ac:dyDescent="0.2">
      <c r="A44" s="25">
        <v>5100</v>
      </c>
      <c r="B44" s="8" t="s">
        <v>97</v>
      </c>
      <c r="C44" s="10">
        <v>684800.74</v>
      </c>
      <c r="D44" s="10">
        <v>58049.56</v>
      </c>
      <c r="E44" s="10">
        <f t="shared" si="0"/>
        <v>742850.3</v>
      </c>
      <c r="F44" s="10">
        <v>730163.04</v>
      </c>
      <c r="G44" s="10">
        <v>730163.04</v>
      </c>
      <c r="H44" s="10">
        <f t="shared" si="1"/>
        <v>12687.260000000009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0</v>
      </c>
      <c r="E45" s="10">
        <f t="shared" si="0"/>
        <v>0</v>
      </c>
      <c r="F45" s="10">
        <v>0</v>
      </c>
      <c r="G45" s="10">
        <v>0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1283264</v>
      </c>
      <c r="D47" s="10">
        <v>-41250</v>
      </c>
      <c r="E47" s="10">
        <f t="shared" si="0"/>
        <v>1242014</v>
      </c>
      <c r="F47" s="10">
        <v>1237103.46</v>
      </c>
      <c r="G47" s="10">
        <v>996027.16</v>
      </c>
      <c r="H47" s="10">
        <f t="shared" si="1"/>
        <v>4910.5400000000373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2871868.95</v>
      </c>
      <c r="D49" s="10">
        <v>-640305.09</v>
      </c>
      <c r="E49" s="10">
        <f t="shared" si="0"/>
        <v>2231563.8600000003</v>
      </c>
      <c r="F49" s="10">
        <v>2169205.84</v>
      </c>
      <c r="G49" s="10">
        <v>2169205.84</v>
      </c>
      <c r="H49" s="10">
        <f t="shared" si="1"/>
        <v>62358.020000000484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402000</v>
      </c>
      <c r="D52" s="10">
        <v>44000</v>
      </c>
      <c r="E52" s="10">
        <f t="shared" si="0"/>
        <v>446000</v>
      </c>
      <c r="F52" s="10">
        <v>432572</v>
      </c>
      <c r="G52" s="10">
        <v>182370.07</v>
      </c>
      <c r="H52" s="10">
        <f t="shared" si="1"/>
        <v>13428</v>
      </c>
    </row>
    <row r="53" spans="1:8" x14ac:dyDescent="0.2">
      <c r="A53" s="26" t="s">
        <v>64</v>
      </c>
      <c r="B53" s="4"/>
      <c r="C53" s="32">
        <f>SUM(C54:C56)</f>
        <v>391854.46</v>
      </c>
      <c r="D53" s="32">
        <f>SUM(D54:D56)</f>
        <v>79310.86</v>
      </c>
      <c r="E53" s="32">
        <f t="shared" si="0"/>
        <v>471165.32</v>
      </c>
      <c r="F53" s="32">
        <f>SUM(F54:F56)</f>
        <v>471066.03</v>
      </c>
      <c r="G53" s="32">
        <f>SUM(G54:G56)</f>
        <v>42155.17</v>
      </c>
      <c r="H53" s="32">
        <f t="shared" si="1"/>
        <v>99.289999999979045</v>
      </c>
    </row>
    <row r="54" spans="1:8" x14ac:dyDescent="0.2">
      <c r="A54" s="25">
        <v>6100</v>
      </c>
      <c r="B54" s="8" t="s">
        <v>106</v>
      </c>
      <c r="C54" s="10">
        <v>0</v>
      </c>
      <c r="D54" s="10">
        <v>0</v>
      </c>
      <c r="E54" s="10">
        <f t="shared" si="0"/>
        <v>0</v>
      </c>
      <c r="F54" s="10">
        <v>0</v>
      </c>
      <c r="G54" s="10">
        <v>0</v>
      </c>
      <c r="H54" s="10">
        <f t="shared" si="1"/>
        <v>0</v>
      </c>
    </row>
    <row r="55" spans="1:8" x14ac:dyDescent="0.2">
      <c r="A55" s="25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391854.46</v>
      </c>
      <c r="D56" s="10">
        <v>79310.86</v>
      </c>
      <c r="E56" s="10">
        <f t="shared" si="0"/>
        <v>471165.32</v>
      </c>
      <c r="F56" s="10">
        <v>471066.03</v>
      </c>
      <c r="G56" s="10">
        <v>42155.17</v>
      </c>
      <c r="H56" s="10">
        <f t="shared" si="1"/>
        <v>99.289999999979045</v>
      </c>
    </row>
    <row r="57" spans="1:8" x14ac:dyDescent="0.2">
      <c r="A57" s="26" t="s">
        <v>65</v>
      </c>
      <c r="B57" s="4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2474933.9500000002</v>
      </c>
      <c r="D65" s="32">
        <f>SUM(D66:D68)</f>
        <v>-2274933.9500000002</v>
      </c>
      <c r="E65" s="32">
        <f t="shared" si="0"/>
        <v>200000</v>
      </c>
      <c r="F65" s="32">
        <f>SUM(F66:F68)</f>
        <v>198523.2</v>
      </c>
      <c r="G65" s="32">
        <f>SUM(G66:G68)</f>
        <v>198523.2</v>
      </c>
      <c r="H65" s="32">
        <f t="shared" si="1"/>
        <v>1476.7999999999884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2474933.9500000002</v>
      </c>
      <c r="D68" s="10">
        <v>-2274933.9500000002</v>
      </c>
      <c r="E68" s="10">
        <f t="shared" si="0"/>
        <v>200000</v>
      </c>
      <c r="F68" s="10">
        <v>198523.2</v>
      </c>
      <c r="G68" s="10">
        <v>198523.2</v>
      </c>
      <c r="H68" s="10">
        <f t="shared" si="1"/>
        <v>1476.7999999999884</v>
      </c>
    </row>
    <row r="69" spans="1:8" x14ac:dyDescent="0.2">
      <c r="A69" s="26" t="s">
        <v>67</v>
      </c>
      <c r="B69" s="4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5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62662206.060000002</v>
      </c>
      <c r="D77" s="34">
        <f t="shared" si="4"/>
        <v>1621131.6199999996</v>
      </c>
      <c r="E77" s="34">
        <f t="shared" si="4"/>
        <v>64283337.68</v>
      </c>
      <c r="F77" s="34">
        <f t="shared" si="4"/>
        <v>59795869.88000001</v>
      </c>
      <c r="G77" s="34">
        <f t="shared" si="4"/>
        <v>54133789.160000004</v>
      </c>
      <c r="H77" s="34">
        <f t="shared" si="4"/>
        <v>4487467.7999999989</v>
      </c>
    </row>
    <row r="79" spans="1:8" x14ac:dyDescent="0.2">
      <c r="A79" s="1" t="s">
        <v>126</v>
      </c>
      <c r="B79" s="1" t="s">
        <v>126</v>
      </c>
    </row>
    <row r="80" spans="1:8" x14ac:dyDescent="0.2">
      <c r="G80" s="1">
        <v>54133789.159999996</v>
      </c>
    </row>
    <row r="87" spans="2:7" x14ac:dyDescent="0.2">
      <c r="B87" s="48" t="s">
        <v>144</v>
      </c>
      <c r="C87" s="48"/>
      <c r="D87" s="48"/>
      <c r="E87" s="49" t="s">
        <v>145</v>
      </c>
      <c r="F87" s="49"/>
      <c r="G87" s="49"/>
    </row>
    <row r="88" spans="2:7" ht="24" customHeight="1" x14ac:dyDescent="0.2">
      <c r="B88" s="36" t="s">
        <v>146</v>
      </c>
      <c r="C88" s="36"/>
      <c r="D88" s="36"/>
      <c r="E88" s="36" t="s">
        <v>147</v>
      </c>
      <c r="F88" s="36"/>
      <c r="G88" s="36"/>
    </row>
  </sheetData>
  <sheetProtection formatCells="0" formatColumns="0" formatRows="0" autoFilter="0"/>
  <mergeCells count="8">
    <mergeCell ref="B88:D88"/>
    <mergeCell ref="E88:G88"/>
    <mergeCell ref="A1:H1"/>
    <mergeCell ref="C2:G2"/>
    <mergeCell ref="H2:H3"/>
    <mergeCell ref="A2:B4"/>
    <mergeCell ref="B87:D87"/>
    <mergeCell ref="E87:G8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C5:C77 D5:D77 E6:E12 E14:E22 E24:E32 E34:E42 E44:E52 E54:E56 E58:E64 E66:E68 E70:E77 F5:F77 G5:G77 H5:H77" unlockedFormula="1"/>
    <ignoredError sqref="E5 E13 E23 E33 E43 E53 E57 E65 E6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showGridLines="0" zoomScaleNormal="100" workbookViewId="0">
      <selection activeCell="B27" sqref="A1:H27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130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54553483.960000001</v>
      </c>
      <c r="D5" s="10">
        <v>4396260.24</v>
      </c>
      <c r="E5" s="10">
        <f>C5+D5</f>
        <v>58949744.200000003</v>
      </c>
      <c r="F5" s="10">
        <v>54557236.310000002</v>
      </c>
      <c r="G5" s="10">
        <v>49815344.68</v>
      </c>
      <c r="H5" s="10">
        <f>E5-F5</f>
        <v>4392507.8900000006</v>
      </c>
    </row>
    <row r="6" spans="1:8" x14ac:dyDescent="0.2">
      <c r="A6" s="3"/>
      <c r="B6" s="11" t="s">
        <v>1</v>
      </c>
      <c r="C6" s="10">
        <v>8108722.0999999996</v>
      </c>
      <c r="D6" s="10">
        <v>-2775128.62</v>
      </c>
      <c r="E6" s="10">
        <f>C6+D6</f>
        <v>5333593.4799999995</v>
      </c>
      <c r="F6" s="10">
        <v>5238633.57</v>
      </c>
      <c r="G6" s="10">
        <v>4318444.4800000004</v>
      </c>
      <c r="H6" s="10">
        <f>E6-F6</f>
        <v>94959.909999999218</v>
      </c>
    </row>
    <row r="7" spans="1:8" x14ac:dyDescent="0.2">
      <c r="A7" s="3"/>
      <c r="B7" s="11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3"/>
      <c r="B8" s="11" t="s">
        <v>40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62662206.060000002</v>
      </c>
      <c r="D10" s="34">
        <f t="shared" si="0"/>
        <v>1621131.62</v>
      </c>
      <c r="E10" s="34">
        <f t="shared" si="0"/>
        <v>64283337.68</v>
      </c>
      <c r="F10" s="34">
        <f t="shared" si="0"/>
        <v>59795869.880000003</v>
      </c>
      <c r="G10" s="34">
        <f t="shared" si="0"/>
        <v>54133789.159999996</v>
      </c>
      <c r="H10" s="34">
        <f t="shared" si="0"/>
        <v>4487467.8</v>
      </c>
    </row>
    <row r="12" spans="1:8" x14ac:dyDescent="0.2">
      <c r="A12" s="1" t="s">
        <v>126</v>
      </c>
    </row>
    <row r="24" spans="2:7" x14ac:dyDescent="0.2">
      <c r="B24" s="48" t="s">
        <v>144</v>
      </c>
      <c r="C24" s="48"/>
      <c r="D24" s="48"/>
      <c r="E24" s="49" t="s">
        <v>145</v>
      </c>
      <c r="F24" s="49"/>
      <c r="G24" s="49"/>
    </row>
    <row r="25" spans="2:7" ht="31.5" customHeight="1" x14ac:dyDescent="0.2">
      <c r="B25" s="36" t="s">
        <v>146</v>
      </c>
      <c r="C25" s="36"/>
      <c r="D25" s="36"/>
      <c r="E25" s="36" t="s">
        <v>147</v>
      </c>
      <c r="F25" s="36"/>
      <c r="G25" s="36"/>
    </row>
  </sheetData>
  <sheetProtection formatCells="0" formatColumns="0" formatRows="0" autoFilter="0"/>
  <mergeCells count="8">
    <mergeCell ref="B25:D25"/>
    <mergeCell ref="E25:G25"/>
    <mergeCell ref="A1:H1"/>
    <mergeCell ref="C2:G2"/>
    <mergeCell ref="H2:H3"/>
    <mergeCell ref="A2:B4"/>
    <mergeCell ref="B24:D24"/>
    <mergeCell ref="E24:G24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C10:D10 E5:E10 F10:G10 H5:H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workbookViewId="0">
      <selection activeCell="A57" sqref="A1:H5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37" t="s">
        <v>140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3857442.76</v>
      </c>
      <c r="D6" s="10">
        <v>201476.7</v>
      </c>
      <c r="E6" s="10">
        <f>C6+D6</f>
        <v>4058919.46</v>
      </c>
      <c r="F6" s="10">
        <v>3695192.37</v>
      </c>
      <c r="G6" s="10">
        <v>3688292.37</v>
      </c>
      <c r="H6" s="10">
        <f>E6-F6</f>
        <v>363727.08999999985</v>
      </c>
    </row>
    <row r="7" spans="1:8" x14ac:dyDescent="0.2">
      <c r="A7" s="2"/>
      <c r="B7" s="13" t="s">
        <v>132</v>
      </c>
      <c r="C7" s="10">
        <v>824746.51</v>
      </c>
      <c r="D7" s="10">
        <v>-2000</v>
      </c>
      <c r="E7" s="10">
        <f t="shared" ref="E7:E12" si="0">C7+D7</f>
        <v>822746.51</v>
      </c>
      <c r="F7" s="10">
        <v>744233.64</v>
      </c>
      <c r="G7" s="10">
        <v>739196.64</v>
      </c>
      <c r="H7" s="10">
        <f t="shared" ref="H7:H12" si="1">E7-F7</f>
        <v>78512.87</v>
      </c>
    </row>
    <row r="8" spans="1:8" x14ac:dyDescent="0.2">
      <c r="A8" s="2"/>
      <c r="B8" s="13" t="s">
        <v>133</v>
      </c>
      <c r="C8" s="10">
        <v>9111819.8499999996</v>
      </c>
      <c r="D8" s="10">
        <v>897733.92</v>
      </c>
      <c r="E8" s="10">
        <f t="shared" si="0"/>
        <v>10009553.77</v>
      </c>
      <c r="F8" s="10">
        <v>8887277.0199999996</v>
      </c>
      <c r="G8" s="10">
        <v>7766913.71</v>
      </c>
      <c r="H8" s="10">
        <f t="shared" si="1"/>
        <v>1122276.75</v>
      </c>
    </row>
    <row r="9" spans="1:8" x14ac:dyDescent="0.2">
      <c r="A9" s="2"/>
      <c r="B9" s="13" t="s">
        <v>134</v>
      </c>
      <c r="C9" s="10">
        <v>11100366.800000001</v>
      </c>
      <c r="D9" s="10">
        <v>-485989.86</v>
      </c>
      <c r="E9" s="10">
        <f t="shared" si="0"/>
        <v>10614376.940000001</v>
      </c>
      <c r="F9" s="10">
        <v>9947020.5700000003</v>
      </c>
      <c r="G9" s="10">
        <v>7620622.3399999999</v>
      </c>
      <c r="H9" s="10">
        <f t="shared" si="1"/>
        <v>667356.37000000104</v>
      </c>
    </row>
    <row r="10" spans="1:8" x14ac:dyDescent="0.2">
      <c r="A10" s="2"/>
      <c r="B10" s="13" t="s">
        <v>135</v>
      </c>
      <c r="C10" s="10">
        <v>3335158.44</v>
      </c>
      <c r="D10" s="10">
        <v>-292974.31</v>
      </c>
      <c r="E10" s="10">
        <f t="shared" si="0"/>
        <v>3042184.13</v>
      </c>
      <c r="F10" s="10">
        <v>2944708.82</v>
      </c>
      <c r="G10" s="10">
        <v>2931111.45</v>
      </c>
      <c r="H10" s="10">
        <f t="shared" si="1"/>
        <v>97475.310000000056</v>
      </c>
    </row>
    <row r="11" spans="1:8" x14ac:dyDescent="0.2">
      <c r="A11" s="2"/>
      <c r="B11" s="13" t="s">
        <v>136</v>
      </c>
      <c r="C11" s="10">
        <v>9494096.25</v>
      </c>
      <c r="D11" s="10">
        <v>1423502.02</v>
      </c>
      <c r="E11" s="10">
        <f t="shared" si="0"/>
        <v>10917598.27</v>
      </c>
      <c r="F11" s="10">
        <v>9786699.0500000007</v>
      </c>
      <c r="G11" s="10">
        <v>8959869.0500000007</v>
      </c>
      <c r="H11" s="10">
        <f t="shared" si="1"/>
        <v>1130899.2199999988</v>
      </c>
    </row>
    <row r="12" spans="1:8" x14ac:dyDescent="0.2">
      <c r="A12" s="2"/>
      <c r="B12" s="13" t="s">
        <v>137</v>
      </c>
      <c r="C12" s="10">
        <v>3295543.12</v>
      </c>
      <c r="D12" s="10">
        <v>329426</v>
      </c>
      <c r="E12" s="10">
        <f t="shared" si="0"/>
        <v>3624969.12</v>
      </c>
      <c r="F12" s="10">
        <v>3396016.14</v>
      </c>
      <c r="G12" s="10">
        <v>3240003.92</v>
      </c>
      <c r="H12" s="10">
        <f t="shared" si="1"/>
        <v>228952.97999999998</v>
      </c>
    </row>
    <row r="13" spans="1:8" x14ac:dyDescent="0.2">
      <c r="A13" s="2"/>
      <c r="B13" s="13" t="s">
        <v>138</v>
      </c>
      <c r="C13" s="10">
        <v>17293613.300000001</v>
      </c>
      <c r="D13" s="10">
        <v>-420145.95</v>
      </c>
      <c r="E13" s="10">
        <f t="shared" ref="E13" si="2">C13+D13</f>
        <v>16873467.350000001</v>
      </c>
      <c r="F13" s="10">
        <v>16454245.039999999</v>
      </c>
      <c r="G13" s="10">
        <v>15344497.539999999</v>
      </c>
      <c r="H13" s="10">
        <f t="shared" ref="H13" si="3">E13-F13</f>
        <v>419222.31000000238</v>
      </c>
    </row>
    <row r="14" spans="1:8" x14ac:dyDescent="0.2">
      <c r="A14" s="2"/>
      <c r="B14" s="13" t="s">
        <v>139</v>
      </c>
      <c r="C14" s="10">
        <v>4349419.03</v>
      </c>
      <c r="D14" s="10">
        <v>-29896.9</v>
      </c>
      <c r="E14" s="10">
        <f t="shared" ref="E14" si="4">C14+D14</f>
        <v>4319522.13</v>
      </c>
      <c r="F14" s="10">
        <v>3940477.23</v>
      </c>
      <c r="G14" s="10">
        <v>3843282.14</v>
      </c>
      <c r="H14" s="10">
        <f t="shared" ref="H14" si="5">E14-F14</f>
        <v>379044.89999999991</v>
      </c>
    </row>
    <row r="15" spans="1:8" x14ac:dyDescent="0.2">
      <c r="A15" s="2"/>
      <c r="B15" s="13"/>
      <c r="C15" s="10"/>
      <c r="D15" s="10"/>
      <c r="E15" s="10"/>
      <c r="F15" s="10"/>
      <c r="G15" s="10"/>
      <c r="H15" s="10"/>
    </row>
    <row r="16" spans="1:8" x14ac:dyDescent="0.2">
      <c r="A16" s="15"/>
      <c r="B16" s="28" t="s">
        <v>51</v>
      </c>
      <c r="C16" s="35">
        <f t="shared" ref="C16:H16" si="6">SUM(C6:C15)</f>
        <v>62662206.060000002</v>
      </c>
      <c r="D16" s="35">
        <f t="shared" si="6"/>
        <v>1621131.6200000003</v>
      </c>
      <c r="E16" s="35">
        <f t="shared" si="6"/>
        <v>64283337.68</v>
      </c>
      <c r="F16" s="35">
        <f t="shared" si="6"/>
        <v>59795869.879999995</v>
      </c>
      <c r="G16" s="35">
        <f t="shared" si="6"/>
        <v>54133789.159999996</v>
      </c>
      <c r="H16" s="35">
        <f t="shared" si="6"/>
        <v>4487467.8000000026</v>
      </c>
    </row>
    <row r="19" spans="1:8" ht="45" customHeight="1" x14ac:dyDescent="0.2">
      <c r="A19" s="37" t="s">
        <v>141</v>
      </c>
      <c r="B19" s="38"/>
      <c r="C19" s="38"/>
      <c r="D19" s="38"/>
      <c r="E19" s="38"/>
      <c r="F19" s="38"/>
      <c r="G19" s="38"/>
      <c r="H19" s="39"/>
    </row>
    <row r="20" spans="1:8" x14ac:dyDescent="0.2">
      <c r="A20" s="42" t="s">
        <v>52</v>
      </c>
      <c r="B20" s="43"/>
      <c r="C20" s="37" t="s">
        <v>58</v>
      </c>
      <c r="D20" s="38"/>
      <c r="E20" s="38"/>
      <c r="F20" s="38"/>
      <c r="G20" s="39"/>
      <c r="H20" s="40" t="s">
        <v>57</v>
      </c>
    </row>
    <row r="21" spans="1:8" ht="22.5" x14ac:dyDescent="0.2">
      <c r="A21" s="44"/>
      <c r="B21" s="45"/>
      <c r="C21" s="6" t="s">
        <v>53</v>
      </c>
      <c r="D21" s="6" t="s">
        <v>123</v>
      </c>
      <c r="E21" s="6" t="s">
        <v>54</v>
      </c>
      <c r="F21" s="6" t="s">
        <v>55</v>
      </c>
      <c r="G21" s="6" t="s">
        <v>56</v>
      </c>
      <c r="H21" s="41"/>
    </row>
    <row r="22" spans="1:8" x14ac:dyDescent="0.2">
      <c r="A22" s="46"/>
      <c r="B22" s="47"/>
      <c r="C22" s="7">
        <v>1</v>
      </c>
      <c r="D22" s="7">
        <v>2</v>
      </c>
      <c r="E22" s="7" t="s">
        <v>124</v>
      </c>
      <c r="F22" s="7">
        <v>4</v>
      </c>
      <c r="G22" s="7">
        <v>5</v>
      </c>
      <c r="H22" s="7" t="s">
        <v>125</v>
      </c>
    </row>
    <row r="23" spans="1:8" x14ac:dyDescent="0.2">
      <c r="A23" s="2"/>
      <c r="B23" s="1" t="s">
        <v>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>E23-F23</f>
        <v>0</v>
      </c>
    </row>
    <row r="24" spans="1:8" x14ac:dyDescent="0.2">
      <c r="A24" s="2"/>
      <c r="B24" s="1" t="s">
        <v>9</v>
      </c>
      <c r="C24" s="10">
        <v>0</v>
      </c>
      <c r="D24" s="10">
        <v>0</v>
      </c>
      <c r="E24" s="10">
        <f t="shared" ref="E24:E26" si="7">C24+D24</f>
        <v>0</v>
      </c>
      <c r="F24" s="10">
        <v>0</v>
      </c>
      <c r="G24" s="10">
        <v>0</v>
      </c>
      <c r="H24" s="10">
        <f t="shared" ref="H24:H26" si="8">E24-F24</f>
        <v>0</v>
      </c>
    </row>
    <row r="25" spans="1:8" x14ac:dyDescent="0.2">
      <c r="A25" s="2"/>
      <c r="B25" s="1" t="s">
        <v>10</v>
      </c>
      <c r="C25" s="10">
        <v>0</v>
      </c>
      <c r="D25" s="10">
        <v>0</v>
      </c>
      <c r="E25" s="10">
        <f t="shared" si="7"/>
        <v>0</v>
      </c>
      <c r="F25" s="10">
        <v>0</v>
      </c>
      <c r="G25" s="10">
        <v>0</v>
      </c>
      <c r="H25" s="10">
        <f t="shared" si="8"/>
        <v>0</v>
      </c>
    </row>
    <row r="26" spans="1:8" x14ac:dyDescent="0.2">
      <c r="A26" s="2"/>
      <c r="B26" s="1" t="s">
        <v>127</v>
      </c>
      <c r="C26" s="10">
        <v>0</v>
      </c>
      <c r="D26" s="10">
        <v>0</v>
      </c>
      <c r="E26" s="10">
        <f t="shared" si="7"/>
        <v>0</v>
      </c>
      <c r="F26" s="10">
        <v>0</v>
      </c>
      <c r="G26" s="10">
        <v>0</v>
      </c>
      <c r="H26" s="10">
        <f t="shared" si="8"/>
        <v>0</v>
      </c>
    </row>
    <row r="27" spans="1:8" x14ac:dyDescent="0.2">
      <c r="A27" s="15"/>
      <c r="B27" s="28" t="s">
        <v>51</v>
      </c>
      <c r="C27" s="35">
        <f t="shared" ref="C27:H27" si="9">SUM(C23:C26)</f>
        <v>0</v>
      </c>
      <c r="D27" s="35">
        <f t="shared" si="9"/>
        <v>0</v>
      </c>
      <c r="E27" s="35">
        <f t="shared" si="9"/>
        <v>0</v>
      </c>
      <c r="F27" s="35">
        <f t="shared" si="9"/>
        <v>0</v>
      </c>
      <c r="G27" s="35">
        <f t="shared" si="9"/>
        <v>0</v>
      </c>
      <c r="H27" s="35">
        <f t="shared" si="9"/>
        <v>0</v>
      </c>
    </row>
    <row r="30" spans="1:8" ht="45" customHeight="1" x14ac:dyDescent="0.2">
      <c r="A30" s="37" t="s">
        <v>142</v>
      </c>
      <c r="B30" s="38"/>
      <c r="C30" s="38"/>
      <c r="D30" s="38"/>
      <c r="E30" s="38"/>
      <c r="F30" s="38"/>
      <c r="G30" s="38"/>
      <c r="H30" s="39"/>
    </row>
    <row r="31" spans="1:8" x14ac:dyDescent="0.2">
      <c r="A31" s="42" t="s">
        <v>52</v>
      </c>
      <c r="B31" s="43"/>
      <c r="C31" s="37" t="s">
        <v>58</v>
      </c>
      <c r="D31" s="38"/>
      <c r="E31" s="38"/>
      <c r="F31" s="38"/>
      <c r="G31" s="39"/>
      <c r="H31" s="40" t="s">
        <v>57</v>
      </c>
    </row>
    <row r="32" spans="1:8" ht="22.5" x14ac:dyDescent="0.2">
      <c r="A32" s="44"/>
      <c r="B32" s="45"/>
      <c r="C32" s="6" t="s">
        <v>53</v>
      </c>
      <c r="D32" s="6" t="s">
        <v>123</v>
      </c>
      <c r="E32" s="6" t="s">
        <v>54</v>
      </c>
      <c r="F32" s="6" t="s">
        <v>55</v>
      </c>
      <c r="G32" s="6" t="s">
        <v>56</v>
      </c>
      <c r="H32" s="41"/>
    </row>
    <row r="33" spans="1:8" x14ac:dyDescent="0.2">
      <c r="A33" s="46"/>
      <c r="B33" s="47"/>
      <c r="C33" s="7">
        <v>1</v>
      </c>
      <c r="D33" s="7">
        <v>2</v>
      </c>
      <c r="E33" s="7" t="s">
        <v>124</v>
      </c>
      <c r="F33" s="7">
        <v>4</v>
      </c>
      <c r="G33" s="7">
        <v>5</v>
      </c>
      <c r="H33" s="7" t="s">
        <v>125</v>
      </c>
    </row>
    <row r="34" spans="1:8" x14ac:dyDescent="0.2">
      <c r="A34" s="2"/>
      <c r="B34" s="17" t="s">
        <v>12</v>
      </c>
      <c r="C34" s="10">
        <v>62662206.060000002</v>
      </c>
      <c r="D34" s="10">
        <v>1621131.62</v>
      </c>
      <c r="E34" s="10">
        <f t="shared" ref="E34:E40" si="10">C34+D34</f>
        <v>64283337.68</v>
      </c>
      <c r="F34" s="10">
        <v>59795869.880000003</v>
      </c>
      <c r="G34" s="10">
        <v>54133789.159999996</v>
      </c>
      <c r="H34" s="10">
        <f t="shared" ref="H34:H40" si="11">E34-F34</f>
        <v>4487467.799999997</v>
      </c>
    </row>
    <row r="35" spans="1:8" x14ac:dyDescent="0.2">
      <c r="A35" s="2"/>
      <c r="B35" s="17" t="s">
        <v>11</v>
      </c>
      <c r="C35" s="10">
        <v>0</v>
      </c>
      <c r="D35" s="10">
        <v>0</v>
      </c>
      <c r="E35" s="10">
        <f t="shared" si="10"/>
        <v>0</v>
      </c>
      <c r="F35" s="10">
        <v>0</v>
      </c>
      <c r="G35" s="10">
        <v>0</v>
      </c>
      <c r="H35" s="10">
        <f t="shared" si="11"/>
        <v>0</v>
      </c>
    </row>
    <row r="36" spans="1:8" x14ac:dyDescent="0.2">
      <c r="A36" s="2"/>
      <c r="B36" s="17" t="s">
        <v>13</v>
      </c>
      <c r="C36" s="10">
        <v>0</v>
      </c>
      <c r="D36" s="10">
        <v>0</v>
      </c>
      <c r="E36" s="10">
        <f t="shared" si="10"/>
        <v>0</v>
      </c>
      <c r="F36" s="10">
        <v>0</v>
      </c>
      <c r="G36" s="10">
        <v>0</v>
      </c>
      <c r="H36" s="10">
        <f t="shared" si="11"/>
        <v>0</v>
      </c>
    </row>
    <row r="37" spans="1:8" x14ac:dyDescent="0.2">
      <c r="A37" s="2"/>
      <c r="B37" s="17" t="s">
        <v>25</v>
      </c>
      <c r="C37" s="10">
        <v>0</v>
      </c>
      <c r="D37" s="10">
        <v>0</v>
      </c>
      <c r="E37" s="10">
        <f t="shared" si="10"/>
        <v>0</v>
      </c>
      <c r="F37" s="10">
        <v>0</v>
      </c>
      <c r="G37" s="10">
        <v>0</v>
      </c>
      <c r="H37" s="10">
        <f t="shared" si="11"/>
        <v>0</v>
      </c>
    </row>
    <row r="38" spans="1:8" ht="11.25" customHeight="1" x14ac:dyDescent="0.2">
      <c r="A38" s="2"/>
      <c r="B38" s="17" t="s">
        <v>26</v>
      </c>
      <c r="C38" s="10">
        <v>0</v>
      </c>
      <c r="D38" s="10">
        <v>0</v>
      </c>
      <c r="E38" s="10">
        <f t="shared" si="10"/>
        <v>0</v>
      </c>
      <c r="F38" s="10">
        <v>0</v>
      </c>
      <c r="G38" s="10">
        <v>0</v>
      </c>
      <c r="H38" s="10">
        <f t="shared" si="11"/>
        <v>0</v>
      </c>
    </row>
    <row r="39" spans="1:8" x14ac:dyDescent="0.2">
      <c r="A39" s="2"/>
      <c r="B39" s="17" t="s">
        <v>33</v>
      </c>
      <c r="C39" s="10">
        <v>0</v>
      </c>
      <c r="D39" s="10">
        <v>0</v>
      </c>
      <c r="E39" s="10">
        <f t="shared" si="10"/>
        <v>0</v>
      </c>
      <c r="F39" s="10">
        <v>0</v>
      </c>
      <c r="G39" s="10">
        <v>0</v>
      </c>
      <c r="H39" s="10">
        <f t="shared" si="11"/>
        <v>0</v>
      </c>
    </row>
    <row r="40" spans="1:8" x14ac:dyDescent="0.2">
      <c r="A40" s="2"/>
      <c r="B40" s="17" t="s">
        <v>14</v>
      </c>
      <c r="C40" s="10">
        <v>0</v>
      </c>
      <c r="D40" s="10">
        <v>0</v>
      </c>
      <c r="E40" s="10">
        <f t="shared" si="10"/>
        <v>0</v>
      </c>
      <c r="F40" s="10">
        <v>0</v>
      </c>
      <c r="G40" s="10">
        <v>0</v>
      </c>
      <c r="H40" s="10">
        <f t="shared" si="11"/>
        <v>0</v>
      </c>
    </row>
    <row r="41" spans="1:8" x14ac:dyDescent="0.2">
      <c r="A41" s="15"/>
      <c r="B41" s="28" t="s">
        <v>51</v>
      </c>
      <c r="C41" s="35">
        <f t="shared" ref="C41:H41" si="12">SUM(C34:C40)</f>
        <v>62662206.060000002</v>
      </c>
      <c r="D41" s="35">
        <f t="shared" si="12"/>
        <v>1621131.62</v>
      </c>
      <c r="E41" s="35">
        <f t="shared" si="12"/>
        <v>64283337.68</v>
      </c>
      <c r="F41" s="35">
        <f t="shared" si="12"/>
        <v>59795869.880000003</v>
      </c>
      <c r="G41" s="35">
        <f t="shared" si="12"/>
        <v>54133789.159999996</v>
      </c>
      <c r="H41" s="35">
        <f t="shared" si="12"/>
        <v>4487467.799999997</v>
      </c>
    </row>
    <row r="43" spans="1:8" x14ac:dyDescent="0.2">
      <c r="A43" s="1" t="s">
        <v>126</v>
      </c>
      <c r="B43" s="1" t="s">
        <v>126</v>
      </c>
    </row>
    <row r="53" spans="2:8" x14ac:dyDescent="0.2">
      <c r="B53" s="48" t="s">
        <v>144</v>
      </c>
      <c r="C53" s="48"/>
      <c r="D53" s="48"/>
      <c r="E53" s="49" t="s">
        <v>145</v>
      </c>
      <c r="F53" s="49"/>
      <c r="G53" s="49"/>
      <c r="H53"/>
    </row>
    <row r="54" spans="2:8" ht="21" customHeight="1" x14ac:dyDescent="0.2">
      <c r="B54" s="36" t="s">
        <v>146</v>
      </c>
      <c r="C54" s="36"/>
      <c r="D54" s="36"/>
      <c r="E54" s="36" t="s">
        <v>147</v>
      </c>
      <c r="F54" s="36"/>
      <c r="G54" s="36"/>
      <c r="H54"/>
    </row>
  </sheetData>
  <sheetProtection formatCells="0" formatColumns="0" formatRows="0" insertRows="0" deleteRows="0" autoFilter="0"/>
  <mergeCells count="16">
    <mergeCell ref="C20:G20"/>
    <mergeCell ref="H20:H21"/>
    <mergeCell ref="A1:H1"/>
    <mergeCell ref="A2:B4"/>
    <mergeCell ref="A19:H19"/>
    <mergeCell ref="A20:B22"/>
    <mergeCell ref="C2:G2"/>
    <mergeCell ref="H2:H3"/>
    <mergeCell ref="B53:D53"/>
    <mergeCell ref="E53:G53"/>
    <mergeCell ref="B54:D54"/>
    <mergeCell ref="E54:G54"/>
    <mergeCell ref="A30:H30"/>
    <mergeCell ref="A31:B33"/>
    <mergeCell ref="C31:G31"/>
    <mergeCell ref="H31:H32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ignoredErrors>
    <ignoredError sqref="C16:D16 E6:E16 F16:G16 H6:H16 E23:E27 H23:H27 E34:E41 H34:H41" unlockedFormula="1"/>
    <ignoredError sqref="C27:D27" formulaRange="1"/>
    <ignoredError sqref="F27:G27 C41:D41 F41:G41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showGridLines="0" workbookViewId="0">
      <selection activeCell="B51" sqref="A1:H51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37" t="s">
        <v>143</v>
      </c>
      <c r="B1" s="38"/>
      <c r="C1" s="38"/>
      <c r="D1" s="38"/>
      <c r="E1" s="38"/>
      <c r="F1" s="38"/>
      <c r="G1" s="38"/>
      <c r="H1" s="39"/>
    </row>
    <row r="2" spans="1:8" x14ac:dyDescent="0.2">
      <c r="A2" s="42" t="s">
        <v>52</v>
      </c>
      <c r="B2" s="43"/>
      <c r="C2" s="37" t="s">
        <v>58</v>
      </c>
      <c r="D2" s="38"/>
      <c r="E2" s="38"/>
      <c r="F2" s="38"/>
      <c r="G2" s="39"/>
      <c r="H2" s="40" t="s">
        <v>57</v>
      </c>
    </row>
    <row r="3" spans="1:8" ht="24.95" customHeight="1" x14ac:dyDescent="0.2">
      <c r="A3" s="44"/>
      <c r="B3" s="45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1"/>
    </row>
    <row r="4" spans="1:8" x14ac:dyDescent="0.2">
      <c r="A4" s="46"/>
      <c r="B4" s="47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824746.51</v>
      </c>
      <c r="D5" s="32">
        <f t="shared" si="0"/>
        <v>-2000</v>
      </c>
      <c r="E5" s="32">
        <f t="shared" si="0"/>
        <v>822746.51</v>
      </c>
      <c r="F5" s="32">
        <f t="shared" si="0"/>
        <v>744233.64</v>
      </c>
      <c r="G5" s="32">
        <f t="shared" si="0"/>
        <v>739196.64</v>
      </c>
      <c r="H5" s="32">
        <f t="shared" si="0"/>
        <v>78512.87</v>
      </c>
    </row>
    <row r="6" spans="1:8" x14ac:dyDescent="0.2">
      <c r="A6" s="19"/>
      <c r="B6" s="22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19"/>
      <c r="B7" s="22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19"/>
      <c r="B9" s="22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19"/>
      <c r="B10" s="22" t="s">
        <v>22</v>
      </c>
      <c r="C10" s="10">
        <v>0</v>
      </c>
      <c r="D10" s="10">
        <v>0</v>
      </c>
      <c r="E10" s="10">
        <f t="shared" si="1"/>
        <v>0</v>
      </c>
      <c r="F10" s="10">
        <v>0</v>
      </c>
      <c r="G10" s="10">
        <v>0</v>
      </c>
      <c r="H10" s="10">
        <f t="shared" si="2"/>
        <v>0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19"/>
      <c r="B13" s="22" t="s">
        <v>18</v>
      </c>
      <c r="C13" s="10">
        <v>824746.51</v>
      </c>
      <c r="D13" s="10">
        <v>-2000</v>
      </c>
      <c r="E13" s="10">
        <f t="shared" si="1"/>
        <v>822746.51</v>
      </c>
      <c r="F13" s="10">
        <v>744233.64</v>
      </c>
      <c r="G13" s="10">
        <v>739196.64</v>
      </c>
      <c r="H13" s="10">
        <f t="shared" si="2"/>
        <v>78512.87</v>
      </c>
    </row>
    <row r="14" spans="1:8" x14ac:dyDescent="0.2">
      <c r="A14" s="21" t="s">
        <v>19</v>
      </c>
      <c r="B14" s="23"/>
      <c r="C14" s="32">
        <f t="shared" ref="C14:H14" si="3">SUM(C15:C21)</f>
        <v>61837459.549999997</v>
      </c>
      <c r="D14" s="32">
        <f t="shared" si="3"/>
        <v>1623131.6199999999</v>
      </c>
      <c r="E14" s="32">
        <f t="shared" si="3"/>
        <v>63460591.170000002</v>
      </c>
      <c r="F14" s="32">
        <f t="shared" si="3"/>
        <v>59051636.240000002</v>
      </c>
      <c r="G14" s="32">
        <f t="shared" si="3"/>
        <v>53394592.519999996</v>
      </c>
      <c r="H14" s="32">
        <f t="shared" si="3"/>
        <v>4408954.929999996</v>
      </c>
    </row>
    <row r="15" spans="1:8" x14ac:dyDescent="0.2">
      <c r="A15" s="19"/>
      <c r="B15" s="22" t="s">
        <v>43</v>
      </c>
      <c r="C15" s="10">
        <v>37913144.689999998</v>
      </c>
      <c r="D15" s="10">
        <v>2006825.88</v>
      </c>
      <c r="E15" s="10">
        <f>C15+D15</f>
        <v>39919970.57</v>
      </c>
      <c r="F15" s="10">
        <v>36256666.240000002</v>
      </c>
      <c r="G15" s="10">
        <v>31878979.609999999</v>
      </c>
      <c r="H15" s="10">
        <f t="shared" ref="H15:H21" si="4">E15-F15</f>
        <v>3663304.3299999982</v>
      </c>
    </row>
    <row r="16" spans="1:8" x14ac:dyDescent="0.2">
      <c r="A16" s="19"/>
      <c r="B16" s="22" t="s">
        <v>27</v>
      </c>
      <c r="C16" s="10">
        <v>23924314.859999999</v>
      </c>
      <c r="D16" s="10">
        <v>-383694.26</v>
      </c>
      <c r="E16" s="10">
        <f t="shared" ref="E16:E21" si="5">C16+D16</f>
        <v>23540620.599999998</v>
      </c>
      <c r="F16" s="10">
        <v>22794970</v>
      </c>
      <c r="G16" s="10">
        <v>21515612.91</v>
      </c>
      <c r="H16" s="10">
        <f t="shared" si="4"/>
        <v>745650.59999999776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19"/>
      <c r="B19" s="22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19"/>
      <c r="B20" s="22" t="s">
        <v>46</v>
      </c>
      <c r="C20" s="10">
        <v>0</v>
      </c>
      <c r="D20" s="10">
        <v>0</v>
      </c>
      <c r="E20" s="10">
        <f t="shared" si="5"/>
        <v>0</v>
      </c>
      <c r="F20" s="10">
        <v>0</v>
      </c>
      <c r="G20" s="10">
        <v>0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19"/>
      <c r="B24" s="22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62662206.059999995</v>
      </c>
      <c r="D37" s="35">
        <f t="shared" si="12"/>
        <v>1621131.6199999999</v>
      </c>
      <c r="E37" s="35">
        <f t="shared" si="12"/>
        <v>64283337.68</v>
      </c>
      <c r="F37" s="35">
        <f t="shared" si="12"/>
        <v>59795869.880000003</v>
      </c>
      <c r="G37" s="35">
        <f t="shared" si="12"/>
        <v>54133789.159999996</v>
      </c>
      <c r="H37" s="35">
        <f t="shared" si="12"/>
        <v>4487467.7999999961</v>
      </c>
    </row>
    <row r="39" spans="1:8" x14ac:dyDescent="0.2">
      <c r="A39" s="1" t="s">
        <v>126</v>
      </c>
    </row>
    <row r="48" spans="1:8" x14ac:dyDescent="0.2">
      <c r="A48" s="48" t="s">
        <v>144</v>
      </c>
      <c r="B48" s="48"/>
      <c r="C48" s="48"/>
      <c r="D48" s="49" t="s">
        <v>145</v>
      </c>
      <c r="E48" s="49"/>
      <c r="F48" s="49"/>
    </row>
    <row r="49" spans="1:6" ht="24.75" customHeight="1" x14ac:dyDescent="0.2">
      <c r="A49" s="36" t="s">
        <v>146</v>
      </c>
      <c r="B49" s="36"/>
      <c r="C49" s="36"/>
      <c r="D49" s="36" t="s">
        <v>147</v>
      </c>
      <c r="E49" s="36"/>
      <c r="F49" s="36"/>
    </row>
  </sheetData>
  <sheetProtection formatCells="0" formatColumns="0" formatRows="0" autoFilter="0"/>
  <mergeCells count="8">
    <mergeCell ref="A49:C49"/>
    <mergeCell ref="D49:F49"/>
    <mergeCell ref="A1:H1"/>
    <mergeCell ref="A2:B4"/>
    <mergeCell ref="C2:G2"/>
    <mergeCell ref="H2:H3"/>
    <mergeCell ref="A48:C48"/>
    <mergeCell ref="D48:F48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ignoredErrors>
    <ignoredError sqref="C5:C37 D5:D37 E5:E13 E33:E37 F5:F37 G5:G37 H5:H13 H33:H37" unlockedFormula="1"/>
    <ignoredError sqref="E14:E32 H14:H32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2023-01-20T20:27:13Z</cp:lastPrinted>
  <dcterms:created xsi:type="dcterms:W3CDTF">2014-02-10T03:37:14Z</dcterms:created>
  <dcterms:modified xsi:type="dcterms:W3CDTF">2024-10-10T18:30:04Z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